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Q:\Rozpočet\Návrh rozpočtu r. 2020\ŠKOLY\"/>
    </mc:Choice>
  </mc:AlternateContent>
  <bookViews>
    <workbookView xWindow="0" yWindow="0" windowWidth="28800" windowHeight="12135" tabRatio="885"/>
  </bookViews>
  <sheets>
    <sheet name="ZŠ Zahradní" sheetId="1" r:id="rId1"/>
    <sheet name="ZŠ Na Příkopech" sheetId="2" r:id="rId2"/>
    <sheet name="ZŠ Kadaňská" sheetId="3" r:id="rId3"/>
    <sheet name="ZŠ Písečná" sheetId="4" r:id="rId4"/>
    <sheet name="ZŠ Hornická" sheetId="5" r:id="rId5"/>
    <sheet name="ZŠ Školní" sheetId="6" r:id="rId6"/>
    <sheet name="ZŠ Ak. Heyrovsk." sheetId="7" r:id="rId7"/>
    <sheet name="ZŠ Březenecká" sheetId="8" r:id="rId8"/>
    <sheet name="ZŠaMŠ 17. list." sheetId="9" r:id="rId9"/>
    <sheet name="ZUŠ TGM" sheetId="10" r:id="rId10"/>
    <sheet name="ZŠSaMŠ Palachova" sheetId="11" r:id="rId11"/>
    <sheet name="MŠ CV" sheetId="13" r:id="rId12"/>
    <sheet name="SVČ Domeček" sheetId="14" r:id="rId13"/>
  </sheets>
  <externalReferences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</externalReferences>
  <definedNames>
    <definedName name="_xlnm.Print_Area" localSheetId="11">'MŠ CV'!$A$1:$S$77</definedName>
    <definedName name="_xlnm.Print_Area" localSheetId="12">'SVČ Domeček'!$A$1:$S$77</definedName>
    <definedName name="_xlnm.Print_Area" localSheetId="6">'ZŠ Ak. Heyrovsk.'!$A$1:$S$77</definedName>
    <definedName name="_xlnm.Print_Area" localSheetId="7">'ZŠ Březenecká'!$A$1:$S$77</definedName>
    <definedName name="_xlnm.Print_Area" localSheetId="4">'ZŠ Hornická'!$A$1:$S$77</definedName>
    <definedName name="_xlnm.Print_Area" localSheetId="2">'ZŠ Kadaňská'!$A$1:$S$77</definedName>
    <definedName name="_xlnm.Print_Area" localSheetId="1">'ZŠ Na Příkopech'!$A$1:$S$77</definedName>
    <definedName name="_xlnm.Print_Area" localSheetId="3">'ZŠ Písečná'!$A$1:$S$77</definedName>
    <definedName name="_xlnm.Print_Area" localSheetId="5">'ZŠ Školní'!$A$1:$S$77</definedName>
    <definedName name="_xlnm.Print_Area" localSheetId="0">'ZŠ Zahradní'!$A$1:$S$77</definedName>
    <definedName name="_xlnm.Print_Area" localSheetId="8">'ZŠaMŠ 17. list.'!$A$1:$S$77</definedName>
    <definedName name="_xlnm.Print_Area" localSheetId="10">'ZŠSaMŠ Palachova'!$A$1:$S$77</definedName>
    <definedName name="_xlnm.Print_Area" localSheetId="9">'ZUŠ TGM'!$A$1:$S$77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50" i="14" l="1"/>
  <c r="M50" i="14"/>
  <c r="J50" i="14"/>
  <c r="G50" i="14"/>
  <c r="D50" i="14"/>
  <c r="Q40" i="14"/>
  <c r="M40" i="14"/>
  <c r="Q39" i="14"/>
  <c r="N39" i="14"/>
  <c r="M39" i="14"/>
  <c r="R38" i="14"/>
  <c r="O38" i="14"/>
  <c r="K38" i="14"/>
  <c r="L38" i="14" s="1"/>
  <c r="J38" i="14"/>
  <c r="H38" i="14"/>
  <c r="G38" i="14"/>
  <c r="I38" i="14" s="1"/>
  <c r="E38" i="14"/>
  <c r="D38" i="14"/>
  <c r="F38" i="14" s="1"/>
  <c r="R37" i="14"/>
  <c r="O37" i="14"/>
  <c r="K37" i="14"/>
  <c r="J37" i="14"/>
  <c r="L37" i="14" s="1"/>
  <c r="H37" i="14"/>
  <c r="G37" i="14"/>
  <c r="I37" i="14" s="1"/>
  <c r="F37" i="14"/>
  <c r="E37" i="14"/>
  <c r="D37" i="14"/>
  <c r="R36" i="14"/>
  <c r="O36" i="14"/>
  <c r="K36" i="14"/>
  <c r="J36" i="14"/>
  <c r="L36" i="14" s="1"/>
  <c r="I36" i="14"/>
  <c r="H36" i="14"/>
  <c r="G36" i="14"/>
  <c r="E36" i="14"/>
  <c r="F36" i="14" s="1"/>
  <c r="D36" i="14"/>
  <c r="R35" i="14"/>
  <c r="O35" i="14"/>
  <c r="L35" i="14"/>
  <c r="K35" i="14"/>
  <c r="J35" i="14"/>
  <c r="H35" i="14"/>
  <c r="I35" i="14" s="1"/>
  <c r="G35" i="14"/>
  <c r="E35" i="14"/>
  <c r="D35" i="14"/>
  <c r="F35" i="14" s="1"/>
  <c r="R34" i="14"/>
  <c r="O34" i="14"/>
  <c r="K34" i="14"/>
  <c r="L34" i="14" s="1"/>
  <c r="J34" i="14"/>
  <c r="H34" i="14"/>
  <c r="G34" i="14"/>
  <c r="I34" i="14" s="1"/>
  <c r="E34" i="14"/>
  <c r="D34" i="14"/>
  <c r="F34" i="14" s="1"/>
  <c r="R33" i="14"/>
  <c r="O33" i="14"/>
  <c r="K33" i="14"/>
  <c r="J33" i="14"/>
  <c r="L33" i="14" s="1"/>
  <c r="H33" i="14"/>
  <c r="G33" i="14"/>
  <c r="I33" i="14" s="1"/>
  <c r="F33" i="14"/>
  <c r="E33" i="14"/>
  <c r="D33" i="14"/>
  <c r="M32" i="14"/>
  <c r="O32" i="14" s="1"/>
  <c r="P32" i="14" s="1"/>
  <c r="K32" i="14"/>
  <c r="L32" i="14" s="1"/>
  <c r="J32" i="14"/>
  <c r="H32" i="14"/>
  <c r="G32" i="14"/>
  <c r="I32" i="14" s="1"/>
  <c r="E32" i="14"/>
  <c r="D32" i="14"/>
  <c r="F32" i="14" s="1"/>
  <c r="R31" i="14"/>
  <c r="O31" i="14"/>
  <c r="K31" i="14"/>
  <c r="J31" i="14"/>
  <c r="L31" i="14" s="1"/>
  <c r="H31" i="14"/>
  <c r="G31" i="14"/>
  <c r="I31" i="14" s="1"/>
  <c r="F31" i="14"/>
  <c r="E31" i="14"/>
  <c r="D31" i="14"/>
  <c r="R30" i="14"/>
  <c r="O30" i="14"/>
  <c r="K30" i="14"/>
  <c r="J30" i="14"/>
  <c r="L30" i="14" s="1"/>
  <c r="I30" i="14"/>
  <c r="H30" i="14"/>
  <c r="G30" i="14"/>
  <c r="E30" i="14"/>
  <c r="F30" i="14" s="1"/>
  <c r="D30" i="14"/>
  <c r="R29" i="14"/>
  <c r="O29" i="14"/>
  <c r="L29" i="14"/>
  <c r="K29" i="14"/>
  <c r="J29" i="14"/>
  <c r="H29" i="14"/>
  <c r="I29" i="14" s="1"/>
  <c r="G29" i="14"/>
  <c r="E29" i="14"/>
  <c r="E39" i="14" s="1"/>
  <c r="D29" i="14"/>
  <c r="F29" i="14" s="1"/>
  <c r="R28" i="14"/>
  <c r="O28" i="14"/>
  <c r="K28" i="14"/>
  <c r="K39" i="14" s="1"/>
  <c r="J28" i="14"/>
  <c r="J39" i="14" s="1"/>
  <c r="H28" i="14"/>
  <c r="G28" i="14"/>
  <c r="G39" i="14" s="1"/>
  <c r="E28" i="14"/>
  <c r="D28" i="14"/>
  <c r="F28" i="14" s="1"/>
  <c r="Q24" i="14"/>
  <c r="P24" i="14"/>
  <c r="N24" i="14"/>
  <c r="N40" i="14" s="1"/>
  <c r="M24" i="14"/>
  <c r="R23" i="14"/>
  <c r="O23" i="14"/>
  <c r="K23" i="14"/>
  <c r="J23" i="14"/>
  <c r="L23" i="14" s="1"/>
  <c r="I23" i="14"/>
  <c r="H23" i="14"/>
  <c r="G23" i="14"/>
  <c r="E23" i="14"/>
  <c r="F23" i="14" s="1"/>
  <c r="D23" i="14"/>
  <c r="R22" i="14"/>
  <c r="O22" i="14"/>
  <c r="L22" i="14"/>
  <c r="K22" i="14"/>
  <c r="J22" i="14"/>
  <c r="H22" i="14"/>
  <c r="I22" i="14" s="1"/>
  <c r="G22" i="14"/>
  <c r="E22" i="14"/>
  <c r="D22" i="14"/>
  <c r="F22" i="14" s="1"/>
  <c r="R21" i="14"/>
  <c r="O21" i="14"/>
  <c r="K21" i="14"/>
  <c r="L21" i="14" s="1"/>
  <c r="J21" i="14"/>
  <c r="E21" i="14"/>
  <c r="D21" i="14"/>
  <c r="F21" i="14" s="1"/>
  <c r="R20" i="14"/>
  <c r="O20" i="14"/>
  <c r="K20" i="14"/>
  <c r="L20" i="14" s="1"/>
  <c r="J20" i="14"/>
  <c r="H20" i="14"/>
  <c r="I20" i="14" s="1"/>
  <c r="F20" i="14"/>
  <c r="E20" i="14"/>
  <c r="D20" i="14"/>
  <c r="R19" i="14"/>
  <c r="O19" i="14"/>
  <c r="K19" i="14"/>
  <c r="J19" i="14"/>
  <c r="L19" i="14" s="1"/>
  <c r="I19" i="14"/>
  <c r="H19" i="14"/>
  <c r="G19" i="14"/>
  <c r="E19" i="14"/>
  <c r="F19" i="14" s="1"/>
  <c r="D19" i="14"/>
  <c r="R18" i="14"/>
  <c r="O18" i="14"/>
  <c r="L18" i="14"/>
  <c r="K18" i="14"/>
  <c r="J18" i="14"/>
  <c r="G18" i="14"/>
  <c r="I18" i="14" s="1"/>
  <c r="E18" i="14"/>
  <c r="D18" i="14"/>
  <c r="F18" i="14" s="1"/>
  <c r="R17" i="14"/>
  <c r="R24" i="14" s="1"/>
  <c r="O17" i="14"/>
  <c r="K17" i="14"/>
  <c r="K24" i="14" s="1"/>
  <c r="K40" i="14" s="1"/>
  <c r="J17" i="14"/>
  <c r="L17" i="14" s="1"/>
  <c r="H17" i="14"/>
  <c r="G17" i="14"/>
  <c r="I17" i="14" s="1"/>
  <c r="F17" i="14"/>
  <c r="E17" i="14"/>
  <c r="D17" i="14"/>
  <c r="R16" i="14"/>
  <c r="O16" i="14"/>
  <c r="K16" i="14"/>
  <c r="J16" i="14"/>
  <c r="L16" i="14" s="1"/>
  <c r="I16" i="14"/>
  <c r="H16" i="14"/>
  <c r="G16" i="14"/>
  <c r="E16" i="14"/>
  <c r="F16" i="14" s="1"/>
  <c r="D16" i="14"/>
  <c r="R15" i="14"/>
  <c r="O15" i="14"/>
  <c r="O24" i="14" s="1"/>
  <c r="L15" i="14"/>
  <c r="K15" i="14"/>
  <c r="J15" i="14"/>
  <c r="H15" i="14"/>
  <c r="H24" i="14" s="1"/>
  <c r="G15" i="14"/>
  <c r="E15" i="14"/>
  <c r="E24" i="14" s="1"/>
  <c r="E40" i="14" s="1"/>
  <c r="D15" i="14"/>
  <c r="D24" i="14" s="1"/>
  <c r="D8" i="14"/>
  <c r="D6" i="14"/>
  <c r="D4" i="14"/>
  <c r="R32" i="14" l="1"/>
  <c r="P39" i="14"/>
  <c r="D40" i="14"/>
  <c r="L24" i="14"/>
  <c r="R40" i="14"/>
  <c r="R41" i="14" s="1"/>
  <c r="P40" i="14"/>
  <c r="I39" i="14"/>
  <c r="O39" i="14"/>
  <c r="O40" i="14"/>
  <c r="O41" i="14" s="1"/>
  <c r="F39" i="14"/>
  <c r="R39" i="14"/>
  <c r="J24" i="14"/>
  <c r="J40" i="14" s="1"/>
  <c r="D39" i="14"/>
  <c r="H39" i="14"/>
  <c r="H40" i="14" s="1"/>
  <c r="I15" i="14"/>
  <c r="I24" i="14" s="1"/>
  <c r="G24" i="14"/>
  <c r="G40" i="14" s="1"/>
  <c r="L28" i="14"/>
  <c r="L39" i="14" s="1"/>
  <c r="F15" i="14"/>
  <c r="F24" i="14" s="1"/>
  <c r="F40" i="14" s="1"/>
  <c r="F41" i="14" s="1"/>
  <c r="I28" i="14"/>
  <c r="I40" i="14" l="1"/>
  <c r="I41" i="14" s="1"/>
  <c r="L40" i="14"/>
  <c r="L41" i="14" s="1"/>
  <c r="Q39" i="11" l="1"/>
  <c r="P39" i="11"/>
  <c r="N39" i="11"/>
  <c r="M39" i="11"/>
  <c r="R38" i="11"/>
  <c r="O38" i="11"/>
  <c r="K38" i="11"/>
  <c r="J38" i="11"/>
  <c r="L38" i="11" s="1"/>
  <c r="H38" i="11"/>
  <c r="G38" i="11"/>
  <c r="I38" i="11" s="1"/>
  <c r="E38" i="11"/>
  <c r="D38" i="11"/>
  <c r="F38" i="11" s="1"/>
  <c r="R37" i="11"/>
  <c r="O37" i="11"/>
  <c r="K37" i="11"/>
  <c r="J37" i="11"/>
  <c r="H37" i="11"/>
  <c r="I37" i="11" s="1"/>
  <c r="G37" i="11"/>
  <c r="F37" i="11"/>
  <c r="E37" i="11"/>
  <c r="D37" i="11"/>
  <c r="R36" i="11"/>
  <c r="O36" i="11"/>
  <c r="O39" i="11" s="1"/>
  <c r="K36" i="11"/>
  <c r="L36" i="11" s="1"/>
  <c r="J36" i="11"/>
  <c r="I36" i="11"/>
  <c r="H36" i="11"/>
  <c r="G36" i="11"/>
  <c r="E36" i="11"/>
  <c r="D36" i="11"/>
  <c r="F36" i="11" s="1"/>
  <c r="R35" i="11"/>
  <c r="R39" i="11" s="1"/>
  <c r="O35" i="11"/>
  <c r="L35" i="11"/>
  <c r="K35" i="11"/>
  <c r="J35" i="11"/>
  <c r="H35" i="11"/>
  <c r="G35" i="11"/>
  <c r="I35" i="11" s="1"/>
  <c r="E35" i="11"/>
  <c r="D35" i="11"/>
  <c r="F35" i="11" s="1"/>
  <c r="R34" i="11"/>
  <c r="O34" i="11"/>
  <c r="K34" i="11"/>
  <c r="J34" i="11"/>
  <c r="L34" i="11" s="1"/>
  <c r="H34" i="11"/>
  <c r="G34" i="11"/>
  <c r="I34" i="11" s="1"/>
  <c r="E34" i="11"/>
  <c r="D34" i="11"/>
  <c r="F34" i="11" s="1"/>
  <c r="R33" i="11"/>
  <c r="O33" i="11"/>
  <c r="K33" i="11"/>
  <c r="J33" i="11"/>
  <c r="L33" i="11" s="1"/>
  <c r="H33" i="11"/>
  <c r="G33" i="11"/>
  <c r="I33" i="11" s="1"/>
  <c r="E33" i="11"/>
  <c r="D33" i="11"/>
  <c r="F33" i="11" s="1"/>
  <c r="R32" i="11"/>
  <c r="O32" i="11"/>
  <c r="K32" i="11"/>
  <c r="J32" i="11"/>
  <c r="L32" i="11" s="1"/>
  <c r="H32" i="11"/>
  <c r="G32" i="11"/>
  <c r="I32" i="11" s="1"/>
  <c r="E32" i="11"/>
  <c r="F32" i="11" s="1"/>
  <c r="D32" i="11"/>
  <c r="R31" i="11"/>
  <c r="O31" i="11"/>
  <c r="K31" i="11"/>
  <c r="J31" i="11"/>
  <c r="L31" i="11" s="1"/>
  <c r="H31" i="11"/>
  <c r="G31" i="11"/>
  <c r="I31" i="11" s="1"/>
  <c r="E31" i="11"/>
  <c r="D31" i="11"/>
  <c r="F31" i="11" s="1"/>
  <c r="R30" i="11"/>
  <c r="O30" i="11"/>
  <c r="K30" i="11"/>
  <c r="J30" i="11"/>
  <c r="L30" i="11" s="1"/>
  <c r="H30" i="11"/>
  <c r="G30" i="11"/>
  <c r="I30" i="11" s="1"/>
  <c r="E30" i="11"/>
  <c r="D30" i="11"/>
  <c r="F30" i="11" s="1"/>
  <c r="R29" i="11"/>
  <c r="O29" i="11"/>
  <c r="K29" i="11"/>
  <c r="J29" i="11"/>
  <c r="L29" i="11" s="1"/>
  <c r="H29" i="11"/>
  <c r="G29" i="11"/>
  <c r="I29" i="11" s="1"/>
  <c r="E29" i="11"/>
  <c r="D29" i="11"/>
  <c r="F29" i="11" s="1"/>
  <c r="R28" i="11"/>
  <c r="O28" i="11"/>
  <c r="K28" i="11"/>
  <c r="K39" i="11" s="1"/>
  <c r="J28" i="11"/>
  <c r="J39" i="11" s="1"/>
  <c r="H28" i="11"/>
  <c r="H39" i="11" s="1"/>
  <c r="G28" i="11"/>
  <c r="I28" i="11" s="1"/>
  <c r="E28" i="11"/>
  <c r="E39" i="11" s="1"/>
  <c r="D28" i="11"/>
  <c r="F28" i="11" s="1"/>
  <c r="Q24" i="11"/>
  <c r="Q40" i="11" s="1"/>
  <c r="P24" i="11"/>
  <c r="P40" i="11" s="1"/>
  <c r="N24" i="11"/>
  <c r="N40" i="11" s="1"/>
  <c r="M24" i="11"/>
  <c r="M40" i="11" s="1"/>
  <c r="R23" i="11"/>
  <c r="O23" i="11"/>
  <c r="K23" i="11"/>
  <c r="J23" i="11"/>
  <c r="L23" i="11" s="1"/>
  <c r="H23" i="11"/>
  <c r="G23" i="11"/>
  <c r="I23" i="11" s="1"/>
  <c r="E23" i="11"/>
  <c r="D23" i="11"/>
  <c r="F23" i="11" s="1"/>
  <c r="R22" i="11"/>
  <c r="O22" i="11"/>
  <c r="K22" i="11"/>
  <c r="J22" i="11"/>
  <c r="L22" i="11" s="1"/>
  <c r="H22" i="11"/>
  <c r="G22" i="11"/>
  <c r="I22" i="11" s="1"/>
  <c r="E22" i="11"/>
  <c r="D22" i="11"/>
  <c r="F22" i="11" s="1"/>
  <c r="R21" i="11"/>
  <c r="O21" i="11"/>
  <c r="K21" i="11"/>
  <c r="J21" i="11"/>
  <c r="L21" i="11" s="1"/>
  <c r="H21" i="11"/>
  <c r="G21" i="11"/>
  <c r="I21" i="11" s="1"/>
  <c r="E21" i="11"/>
  <c r="D21" i="11"/>
  <c r="F21" i="11" s="1"/>
  <c r="R20" i="11"/>
  <c r="O20" i="11"/>
  <c r="K20" i="11"/>
  <c r="J20" i="11"/>
  <c r="L20" i="11" s="1"/>
  <c r="H20" i="11"/>
  <c r="G20" i="11"/>
  <c r="I20" i="11" s="1"/>
  <c r="F20" i="11"/>
  <c r="E20" i="11"/>
  <c r="R19" i="11"/>
  <c r="O19" i="11"/>
  <c r="K19" i="11"/>
  <c r="J19" i="11"/>
  <c r="L19" i="11" s="1"/>
  <c r="H19" i="11"/>
  <c r="G19" i="11"/>
  <c r="I19" i="11" s="1"/>
  <c r="E19" i="11"/>
  <c r="D19" i="11"/>
  <c r="F19" i="11" s="1"/>
  <c r="R18" i="11"/>
  <c r="O18" i="11"/>
  <c r="K18" i="11"/>
  <c r="J18" i="11"/>
  <c r="L18" i="11" s="1"/>
  <c r="I18" i="11"/>
  <c r="E18" i="11"/>
  <c r="D18" i="11"/>
  <c r="F18" i="11" s="1"/>
  <c r="R17" i="11"/>
  <c r="O17" i="11"/>
  <c r="K17" i="11"/>
  <c r="J17" i="11"/>
  <c r="L17" i="11" s="1"/>
  <c r="H17" i="11"/>
  <c r="G17" i="11"/>
  <c r="I17" i="11" s="1"/>
  <c r="E17" i="11"/>
  <c r="D17" i="11"/>
  <c r="D24" i="11" s="1"/>
  <c r="R16" i="11"/>
  <c r="O16" i="11"/>
  <c r="K16" i="11"/>
  <c r="J16" i="11"/>
  <c r="L16" i="11" s="1"/>
  <c r="H16" i="11"/>
  <c r="G16" i="11"/>
  <c r="I16" i="11" s="1"/>
  <c r="E16" i="11"/>
  <c r="D16" i="11"/>
  <c r="F16" i="11" s="1"/>
  <c r="R15" i="11"/>
  <c r="R24" i="11" s="1"/>
  <c r="R40" i="11" s="1"/>
  <c r="R41" i="11" s="1"/>
  <c r="O15" i="11"/>
  <c r="O24" i="11" s="1"/>
  <c r="O40" i="11" s="1"/>
  <c r="O41" i="11" s="1"/>
  <c r="K15" i="11"/>
  <c r="K24" i="11" s="1"/>
  <c r="J15" i="11"/>
  <c r="L15" i="11" s="1"/>
  <c r="L24" i="11" s="1"/>
  <c r="H15" i="11"/>
  <c r="I15" i="11" s="1"/>
  <c r="E15" i="11"/>
  <c r="E24" i="11" s="1"/>
  <c r="E40" i="11" s="1"/>
  <c r="D15" i="11"/>
  <c r="F15" i="11" s="1"/>
  <c r="D8" i="11"/>
  <c r="D6" i="11"/>
  <c r="D4" i="11"/>
  <c r="I24" i="11" l="1"/>
  <c r="I40" i="11" s="1"/>
  <c r="I41" i="11" s="1"/>
  <c r="F39" i="11"/>
  <c r="K40" i="11"/>
  <c r="I39" i="11"/>
  <c r="J24" i="11"/>
  <c r="J40" i="11" s="1"/>
  <c r="G39" i="11"/>
  <c r="G24" i="11"/>
  <c r="L28" i="11"/>
  <c r="L39" i="11" s="1"/>
  <c r="L40" i="11" s="1"/>
  <c r="L41" i="11" s="1"/>
  <c r="D39" i="11"/>
  <c r="D40" i="11" s="1"/>
  <c r="F17" i="11"/>
  <c r="F24" i="11" s="1"/>
  <c r="F40" i="11" s="1"/>
  <c r="F41" i="11" s="1"/>
  <c r="H24" i="11"/>
  <c r="H40" i="11" s="1"/>
  <c r="G40" i="11" l="1"/>
  <c r="J51" i="10" l="1"/>
  <c r="P50" i="10"/>
  <c r="M50" i="10"/>
  <c r="J50" i="10"/>
  <c r="G50" i="10"/>
  <c r="D50" i="10"/>
  <c r="R39" i="10"/>
  <c r="Q39" i="10"/>
  <c r="P39" i="10"/>
  <c r="O39" i="10"/>
  <c r="N39" i="10"/>
  <c r="H39" i="10"/>
  <c r="G39" i="10"/>
  <c r="K38" i="10"/>
  <c r="J38" i="10"/>
  <c r="L38" i="10" s="1"/>
  <c r="I38" i="10"/>
  <c r="E38" i="10"/>
  <c r="D38" i="10"/>
  <c r="F38" i="10" s="1"/>
  <c r="L37" i="10"/>
  <c r="K37" i="10"/>
  <c r="J37" i="10"/>
  <c r="I37" i="10"/>
  <c r="F37" i="10"/>
  <c r="E37" i="10"/>
  <c r="D37" i="10"/>
  <c r="K36" i="10"/>
  <c r="L36" i="10" s="1"/>
  <c r="J36" i="10"/>
  <c r="E36" i="10"/>
  <c r="D36" i="10"/>
  <c r="F36" i="10" s="1"/>
  <c r="K35" i="10"/>
  <c r="J35" i="10"/>
  <c r="L35" i="10" s="1"/>
  <c r="I35" i="10"/>
  <c r="I39" i="10" s="1"/>
  <c r="E35" i="10"/>
  <c r="D35" i="10"/>
  <c r="F35" i="10" s="1"/>
  <c r="L34" i="10"/>
  <c r="K34" i="10"/>
  <c r="J34" i="10"/>
  <c r="I34" i="10"/>
  <c r="F34" i="10"/>
  <c r="E34" i="10"/>
  <c r="D34" i="10"/>
  <c r="K33" i="10"/>
  <c r="L33" i="10" s="1"/>
  <c r="J33" i="10"/>
  <c r="I33" i="10"/>
  <c r="E33" i="10"/>
  <c r="F33" i="10" s="1"/>
  <c r="D33" i="10"/>
  <c r="P32" i="10"/>
  <c r="M32" i="10"/>
  <c r="M39" i="10" s="1"/>
  <c r="L32" i="10"/>
  <c r="K32" i="10"/>
  <c r="J32" i="10"/>
  <c r="I32" i="10"/>
  <c r="F32" i="10"/>
  <c r="E32" i="10"/>
  <c r="D32" i="10"/>
  <c r="K31" i="10"/>
  <c r="L31" i="10" s="1"/>
  <c r="J31" i="10"/>
  <c r="I31" i="10"/>
  <c r="E31" i="10"/>
  <c r="F31" i="10" s="1"/>
  <c r="D31" i="10"/>
  <c r="K30" i="10"/>
  <c r="J30" i="10"/>
  <c r="L30" i="10" s="1"/>
  <c r="I30" i="10"/>
  <c r="E30" i="10"/>
  <c r="E39" i="10" s="1"/>
  <c r="D30" i="10"/>
  <c r="F30" i="10" s="1"/>
  <c r="K29" i="10"/>
  <c r="J29" i="10"/>
  <c r="L29" i="10" s="1"/>
  <c r="I29" i="10"/>
  <c r="E29" i="10"/>
  <c r="D29" i="10"/>
  <c r="D39" i="10" s="1"/>
  <c r="L28" i="10"/>
  <c r="K28" i="10"/>
  <c r="K39" i="10" s="1"/>
  <c r="J28" i="10"/>
  <c r="J39" i="10" s="1"/>
  <c r="I28" i="10"/>
  <c r="F28" i="10"/>
  <c r="E28" i="10"/>
  <c r="D28" i="10"/>
  <c r="R24" i="10"/>
  <c r="R40" i="10" s="1"/>
  <c r="R41" i="10" s="1"/>
  <c r="Q24" i="10"/>
  <c r="Q40" i="10" s="1"/>
  <c r="P24" i="10"/>
  <c r="P40" i="10" s="1"/>
  <c r="O24" i="10"/>
  <c r="O40" i="10" s="1"/>
  <c r="O41" i="10" s="1"/>
  <c r="N24" i="10"/>
  <c r="N40" i="10" s="1"/>
  <c r="M24" i="10"/>
  <c r="M40" i="10" s="1"/>
  <c r="H24" i="10"/>
  <c r="H40" i="10" s="1"/>
  <c r="G24" i="10"/>
  <c r="G40" i="10" s="1"/>
  <c r="K23" i="10"/>
  <c r="J23" i="10"/>
  <c r="L23" i="10" s="1"/>
  <c r="E23" i="10"/>
  <c r="D23" i="10"/>
  <c r="K22" i="10"/>
  <c r="J22" i="10"/>
  <c r="L22" i="10" s="1"/>
  <c r="E22" i="10"/>
  <c r="D22" i="10"/>
  <c r="F22" i="10" s="1"/>
  <c r="L21" i="10"/>
  <c r="K21" i="10"/>
  <c r="J21" i="10"/>
  <c r="I21" i="10"/>
  <c r="F21" i="10"/>
  <c r="E21" i="10"/>
  <c r="D21" i="10"/>
  <c r="K20" i="10"/>
  <c r="L20" i="10" s="1"/>
  <c r="J20" i="10"/>
  <c r="I20" i="10"/>
  <c r="F20" i="10"/>
  <c r="E20" i="10"/>
  <c r="D20" i="10"/>
  <c r="K19" i="10"/>
  <c r="J19" i="10"/>
  <c r="L19" i="10" s="1"/>
  <c r="F19" i="10"/>
  <c r="E19" i="10"/>
  <c r="G19" i="10" s="1"/>
  <c r="I19" i="10" s="1"/>
  <c r="D19" i="10"/>
  <c r="K18" i="10"/>
  <c r="J18" i="10"/>
  <c r="L18" i="10" s="1"/>
  <c r="I18" i="10"/>
  <c r="E18" i="10"/>
  <c r="D18" i="10"/>
  <c r="F18" i="10" s="1"/>
  <c r="K17" i="10"/>
  <c r="J17" i="10"/>
  <c r="L17" i="10" s="1"/>
  <c r="I17" i="10"/>
  <c r="E17" i="10"/>
  <c r="D17" i="10"/>
  <c r="F17" i="10" s="1"/>
  <c r="L16" i="10"/>
  <c r="K16" i="10"/>
  <c r="J16" i="10"/>
  <c r="I16" i="10"/>
  <c r="F16" i="10"/>
  <c r="E16" i="10"/>
  <c r="D16" i="10"/>
  <c r="L15" i="10"/>
  <c r="K15" i="10"/>
  <c r="K24" i="10" s="1"/>
  <c r="K40" i="10" s="1"/>
  <c r="J15" i="10"/>
  <c r="I15" i="10"/>
  <c r="F15" i="10"/>
  <c r="E15" i="10"/>
  <c r="E24" i="10" s="1"/>
  <c r="E40" i="10" s="1"/>
  <c r="D15" i="10"/>
  <c r="D24" i="10" s="1"/>
  <c r="D40" i="10" s="1"/>
  <c r="D8" i="10"/>
  <c r="D6" i="10"/>
  <c r="D4" i="10"/>
  <c r="L39" i="10" l="1"/>
  <c r="G23" i="10"/>
  <c r="I23" i="10" s="1"/>
  <c r="F24" i="10"/>
  <c r="L24" i="10"/>
  <c r="L40" i="10" s="1"/>
  <c r="L41" i="10" s="1"/>
  <c r="I24" i="10"/>
  <c r="I40" i="10" s="1"/>
  <c r="I41" i="10" s="1"/>
  <c r="F23" i="10"/>
  <c r="J24" i="10"/>
  <c r="J40" i="10" s="1"/>
  <c r="F29" i="10"/>
  <c r="F39" i="10" s="1"/>
  <c r="F40" i="10" l="1"/>
  <c r="F41" i="10" s="1"/>
  <c r="F40" i="9" l="1"/>
  <c r="Q39" i="9"/>
  <c r="Q40" i="9" s="1"/>
  <c r="P39" i="9"/>
  <c r="N39" i="9"/>
  <c r="N40" i="9" s="1"/>
  <c r="M39" i="9"/>
  <c r="R38" i="9"/>
  <c r="O38" i="9"/>
  <c r="L38" i="9"/>
  <c r="K38" i="9"/>
  <c r="J38" i="9"/>
  <c r="H38" i="9"/>
  <c r="I38" i="9" s="1"/>
  <c r="G38" i="9"/>
  <c r="E38" i="9"/>
  <c r="R37" i="9"/>
  <c r="O37" i="9"/>
  <c r="K37" i="9"/>
  <c r="J37" i="9"/>
  <c r="L37" i="9" s="1"/>
  <c r="I37" i="9"/>
  <c r="H37" i="9"/>
  <c r="G37" i="9"/>
  <c r="E37" i="9"/>
  <c r="F37" i="9" s="1"/>
  <c r="D37" i="9"/>
  <c r="R36" i="9"/>
  <c r="O36" i="9"/>
  <c r="O39" i="9" s="1"/>
  <c r="L36" i="9"/>
  <c r="K36" i="9"/>
  <c r="J36" i="9"/>
  <c r="H36" i="9"/>
  <c r="I36" i="9" s="1"/>
  <c r="G36" i="9"/>
  <c r="E36" i="9"/>
  <c r="D36" i="9"/>
  <c r="F36" i="9" s="1"/>
  <c r="R35" i="9"/>
  <c r="O35" i="9"/>
  <c r="K35" i="9"/>
  <c r="L35" i="9" s="1"/>
  <c r="J35" i="9"/>
  <c r="H35" i="9"/>
  <c r="G35" i="9"/>
  <c r="I35" i="9" s="1"/>
  <c r="E35" i="9"/>
  <c r="D35" i="9"/>
  <c r="F35" i="9" s="1"/>
  <c r="R34" i="9"/>
  <c r="O34" i="9"/>
  <c r="K34" i="9"/>
  <c r="J34" i="9"/>
  <c r="L34" i="9" s="1"/>
  <c r="H34" i="9"/>
  <c r="G34" i="9"/>
  <c r="I34" i="9" s="1"/>
  <c r="F34" i="9"/>
  <c r="E34" i="9"/>
  <c r="D34" i="9"/>
  <c r="R33" i="9"/>
  <c r="O33" i="9"/>
  <c r="K33" i="9"/>
  <c r="J33" i="9"/>
  <c r="L33" i="9" s="1"/>
  <c r="I33" i="9"/>
  <c r="H33" i="9"/>
  <c r="G33" i="9"/>
  <c r="E33" i="9"/>
  <c r="D33" i="9"/>
  <c r="R32" i="9"/>
  <c r="O32" i="9"/>
  <c r="K32" i="9"/>
  <c r="L32" i="9" s="1"/>
  <c r="H32" i="9"/>
  <c r="G32" i="9"/>
  <c r="I32" i="9" s="1"/>
  <c r="E32" i="9"/>
  <c r="D32" i="9"/>
  <c r="R31" i="9"/>
  <c r="O31" i="9"/>
  <c r="L31" i="9"/>
  <c r="K31" i="9"/>
  <c r="J31" i="9"/>
  <c r="H31" i="9"/>
  <c r="I31" i="9" s="1"/>
  <c r="G31" i="9"/>
  <c r="E31" i="9"/>
  <c r="D31" i="9"/>
  <c r="R30" i="9"/>
  <c r="O30" i="9"/>
  <c r="K30" i="9"/>
  <c r="J30" i="9"/>
  <c r="L30" i="9" s="1"/>
  <c r="H30" i="9"/>
  <c r="G30" i="9"/>
  <c r="I30" i="9" s="1"/>
  <c r="E30" i="9"/>
  <c r="E39" i="9" s="1"/>
  <c r="D30" i="9"/>
  <c r="R29" i="9"/>
  <c r="O29" i="9"/>
  <c r="L29" i="9"/>
  <c r="K29" i="9"/>
  <c r="J29" i="9"/>
  <c r="H29" i="9"/>
  <c r="I29" i="9" s="1"/>
  <c r="G29" i="9"/>
  <c r="E29" i="9"/>
  <c r="D29" i="9"/>
  <c r="R28" i="9"/>
  <c r="R39" i="9" s="1"/>
  <c r="O28" i="9"/>
  <c r="K28" i="9"/>
  <c r="K39" i="9" s="1"/>
  <c r="J28" i="9"/>
  <c r="L28" i="9" s="1"/>
  <c r="H28" i="9"/>
  <c r="H39" i="9" s="1"/>
  <c r="G28" i="9"/>
  <c r="I28" i="9" s="1"/>
  <c r="F28" i="9"/>
  <c r="E28" i="9"/>
  <c r="D28" i="9"/>
  <c r="D39" i="9" s="1"/>
  <c r="D40" i="9" s="1"/>
  <c r="P24" i="9"/>
  <c r="P40" i="9" s="1"/>
  <c r="M24" i="9"/>
  <c r="M40" i="9" s="1"/>
  <c r="R23" i="9"/>
  <c r="O23" i="9"/>
  <c r="L23" i="9"/>
  <c r="K23" i="9"/>
  <c r="J23" i="9"/>
  <c r="H23" i="9"/>
  <c r="I23" i="9" s="1"/>
  <c r="G23" i="9"/>
  <c r="E23" i="9"/>
  <c r="D23" i="9"/>
  <c r="F23" i="9" s="1"/>
  <c r="R22" i="9"/>
  <c r="O22" i="9"/>
  <c r="K22" i="9"/>
  <c r="L22" i="9" s="1"/>
  <c r="J22" i="9"/>
  <c r="G22" i="9"/>
  <c r="I22" i="9" s="1"/>
  <c r="F22" i="9"/>
  <c r="E22" i="9"/>
  <c r="D22" i="9"/>
  <c r="R21" i="9"/>
  <c r="O21" i="9"/>
  <c r="K21" i="9"/>
  <c r="J21" i="9"/>
  <c r="L21" i="9" s="1"/>
  <c r="I21" i="9"/>
  <c r="G21" i="9"/>
  <c r="E21" i="9"/>
  <c r="D21" i="9"/>
  <c r="F21" i="9" s="1"/>
  <c r="R20" i="9"/>
  <c r="O20" i="9"/>
  <c r="K20" i="9"/>
  <c r="L20" i="9" s="1"/>
  <c r="J20" i="9"/>
  <c r="H20" i="9"/>
  <c r="I20" i="9" s="1"/>
  <c r="F20" i="9"/>
  <c r="E20" i="9"/>
  <c r="R19" i="9"/>
  <c r="O19" i="9"/>
  <c r="L19" i="9"/>
  <c r="K19" i="9"/>
  <c r="J19" i="9"/>
  <c r="H19" i="9"/>
  <c r="I19" i="9" s="1"/>
  <c r="G19" i="9"/>
  <c r="E19" i="9"/>
  <c r="D19" i="9"/>
  <c r="F19" i="9" s="1"/>
  <c r="R18" i="9"/>
  <c r="O18" i="9"/>
  <c r="K18" i="9"/>
  <c r="L18" i="9" s="1"/>
  <c r="J18" i="9"/>
  <c r="I18" i="9"/>
  <c r="E18" i="9"/>
  <c r="F18" i="9" s="1"/>
  <c r="R17" i="9"/>
  <c r="O17" i="9"/>
  <c r="K17" i="9"/>
  <c r="L17" i="9" s="1"/>
  <c r="J17" i="9"/>
  <c r="H17" i="9"/>
  <c r="G17" i="9"/>
  <c r="I17" i="9" s="1"/>
  <c r="F17" i="9"/>
  <c r="E17" i="9"/>
  <c r="R16" i="9"/>
  <c r="O16" i="9"/>
  <c r="L16" i="9"/>
  <c r="K16" i="9"/>
  <c r="H16" i="9"/>
  <c r="H24" i="9" s="1"/>
  <c r="G16" i="9"/>
  <c r="E16" i="9"/>
  <c r="F16" i="9" s="1"/>
  <c r="R15" i="9"/>
  <c r="R24" i="9" s="1"/>
  <c r="R40" i="9" s="1"/>
  <c r="R41" i="9" s="1"/>
  <c r="O15" i="9"/>
  <c r="O24" i="9" s="1"/>
  <c r="K15" i="9"/>
  <c r="J15" i="9"/>
  <c r="J24" i="9" s="1"/>
  <c r="I15" i="9"/>
  <c r="E15" i="9"/>
  <c r="E24" i="9" s="1"/>
  <c r="D15" i="9"/>
  <c r="D8" i="9"/>
  <c r="D6" i="9"/>
  <c r="D4" i="9"/>
  <c r="J40" i="9" l="1"/>
  <c r="L39" i="9"/>
  <c r="E40" i="9"/>
  <c r="O40" i="9"/>
  <c r="O41" i="9" s="1"/>
  <c r="H40" i="9"/>
  <c r="I39" i="9"/>
  <c r="G24" i="9"/>
  <c r="G40" i="9" s="1"/>
  <c r="J39" i="9"/>
  <c r="I16" i="9"/>
  <c r="I24" i="9" s="1"/>
  <c r="I40" i="9" s="1"/>
  <c r="I41" i="9" s="1"/>
  <c r="G39" i="9"/>
  <c r="L15" i="9"/>
  <c r="L24" i="9" s="1"/>
  <c r="L40" i="9" s="1"/>
  <c r="L41" i="9" s="1"/>
  <c r="K24" i="9"/>
  <c r="K40" i="9" s="1"/>
  <c r="D4" i="8" l="1"/>
  <c r="D6" i="8"/>
  <c r="D8" i="8"/>
  <c r="D15" i="8"/>
  <c r="F15" i="8" s="1"/>
  <c r="E15" i="8"/>
  <c r="G15" i="8"/>
  <c r="I15" i="8" s="1"/>
  <c r="H15" i="8"/>
  <c r="H24" i="8" s="1"/>
  <c r="H40" i="8" s="1"/>
  <c r="L15" i="8"/>
  <c r="O15" i="8"/>
  <c r="O24" i="8" s="1"/>
  <c r="R15" i="8"/>
  <c r="D16" i="8"/>
  <c r="E16" i="8"/>
  <c r="F16" i="8"/>
  <c r="G16" i="8"/>
  <c r="I16" i="8" s="1"/>
  <c r="H16" i="8"/>
  <c r="J16" i="8"/>
  <c r="L16" i="8" s="1"/>
  <c r="L24" i="8" s="1"/>
  <c r="K16" i="8"/>
  <c r="K24" i="8" s="1"/>
  <c r="O16" i="8"/>
  <c r="R16" i="8"/>
  <c r="D17" i="8"/>
  <c r="F17" i="8" s="1"/>
  <c r="E17" i="8"/>
  <c r="G17" i="8"/>
  <c r="I17" i="8" s="1"/>
  <c r="H17" i="8"/>
  <c r="J17" i="8"/>
  <c r="K17" i="8"/>
  <c r="L17" i="8"/>
  <c r="O17" i="8"/>
  <c r="R17" i="8"/>
  <c r="D18" i="8"/>
  <c r="F18" i="8" s="1"/>
  <c r="E18" i="8"/>
  <c r="E24" i="8" s="1"/>
  <c r="G18" i="8"/>
  <c r="H18" i="8"/>
  <c r="I18" i="8"/>
  <c r="J18" i="8"/>
  <c r="K18" i="8"/>
  <c r="L18" i="8"/>
  <c r="O18" i="8"/>
  <c r="R18" i="8"/>
  <c r="D19" i="8"/>
  <c r="E19" i="8"/>
  <c r="F19" i="8"/>
  <c r="G19" i="8"/>
  <c r="H19" i="8"/>
  <c r="I19" i="8"/>
  <c r="J19" i="8"/>
  <c r="L19" i="8" s="1"/>
  <c r="K19" i="8"/>
  <c r="O19" i="8"/>
  <c r="R19" i="8"/>
  <c r="D20" i="8"/>
  <c r="E20" i="8"/>
  <c r="F20" i="8"/>
  <c r="G20" i="8"/>
  <c r="I20" i="8" s="1"/>
  <c r="H20" i="8"/>
  <c r="J20" i="8"/>
  <c r="L20" i="8" s="1"/>
  <c r="K20" i="8"/>
  <c r="O20" i="8"/>
  <c r="R20" i="8"/>
  <c r="D21" i="8"/>
  <c r="F21" i="8" s="1"/>
  <c r="E21" i="8"/>
  <c r="G21" i="8"/>
  <c r="I21" i="8" s="1"/>
  <c r="H21" i="8"/>
  <c r="L21" i="8"/>
  <c r="O21" i="8"/>
  <c r="R21" i="8"/>
  <c r="D22" i="8"/>
  <c r="E22" i="8"/>
  <c r="F22" i="8"/>
  <c r="G22" i="8"/>
  <c r="I22" i="8" s="1"/>
  <c r="H22" i="8"/>
  <c r="J22" i="8"/>
  <c r="L22" i="8"/>
  <c r="O22" i="8"/>
  <c r="R22" i="8"/>
  <c r="D23" i="8"/>
  <c r="F23" i="8" s="1"/>
  <c r="E23" i="8"/>
  <c r="G23" i="8"/>
  <c r="H23" i="8"/>
  <c r="I23" i="8"/>
  <c r="J23" i="8"/>
  <c r="K23" i="8"/>
  <c r="L23" i="8"/>
  <c r="O23" i="8"/>
  <c r="R23" i="8"/>
  <c r="J24" i="8"/>
  <c r="J40" i="8" s="1"/>
  <c r="M24" i="8"/>
  <c r="M40" i="8" s="1"/>
  <c r="N24" i="8"/>
  <c r="N40" i="8" s="1"/>
  <c r="P24" i="8"/>
  <c r="Q24" i="8"/>
  <c r="Q40" i="8" s="1"/>
  <c r="R24" i="8"/>
  <c r="R40" i="8" s="1"/>
  <c r="R41" i="8" s="1"/>
  <c r="D28" i="8"/>
  <c r="E28" i="8"/>
  <c r="F28" i="8"/>
  <c r="G28" i="8"/>
  <c r="G39" i="8" s="1"/>
  <c r="H28" i="8"/>
  <c r="J28" i="8"/>
  <c r="L28" i="8" s="1"/>
  <c r="K28" i="8"/>
  <c r="K39" i="8" s="1"/>
  <c r="O28" i="8"/>
  <c r="R28" i="8"/>
  <c r="D29" i="8"/>
  <c r="F29" i="8" s="1"/>
  <c r="E29" i="8"/>
  <c r="G29" i="8"/>
  <c r="I29" i="8" s="1"/>
  <c r="H29" i="8"/>
  <c r="H39" i="8" s="1"/>
  <c r="J29" i="8"/>
  <c r="K29" i="8"/>
  <c r="L29" i="8"/>
  <c r="O29" i="8"/>
  <c r="R29" i="8"/>
  <c r="D30" i="8"/>
  <c r="F30" i="8" s="1"/>
  <c r="E30" i="8"/>
  <c r="E39" i="8" s="1"/>
  <c r="G30" i="8"/>
  <c r="H30" i="8"/>
  <c r="I30" i="8"/>
  <c r="J30" i="8"/>
  <c r="L30" i="8"/>
  <c r="O30" i="8"/>
  <c r="R30" i="8"/>
  <c r="D31" i="8"/>
  <c r="E31" i="8"/>
  <c r="F31" i="8"/>
  <c r="G31" i="8"/>
  <c r="I31" i="8" s="1"/>
  <c r="H31" i="8"/>
  <c r="J31" i="8"/>
  <c r="L31" i="8" s="1"/>
  <c r="K31" i="8"/>
  <c r="O31" i="8"/>
  <c r="R31" i="8"/>
  <c r="D32" i="8"/>
  <c r="F32" i="8" s="1"/>
  <c r="E32" i="8"/>
  <c r="G32" i="8"/>
  <c r="I32" i="8" s="1"/>
  <c r="H32" i="8"/>
  <c r="J32" i="8"/>
  <c r="K32" i="8"/>
  <c r="L32" i="8"/>
  <c r="O32" i="8"/>
  <c r="R32" i="8"/>
  <c r="D33" i="8"/>
  <c r="F33" i="8" s="1"/>
  <c r="E33" i="8"/>
  <c r="G33" i="8"/>
  <c r="H33" i="8"/>
  <c r="I33" i="8"/>
  <c r="K33" i="8"/>
  <c r="L33" i="8"/>
  <c r="O33" i="8"/>
  <c r="R33" i="8"/>
  <c r="D34" i="8"/>
  <c r="E34" i="8"/>
  <c r="F34" i="8"/>
  <c r="G34" i="8"/>
  <c r="I34" i="8" s="1"/>
  <c r="H34" i="8"/>
  <c r="K34" i="8"/>
  <c r="L34" i="8"/>
  <c r="O34" i="8"/>
  <c r="R34" i="8"/>
  <c r="D35" i="8"/>
  <c r="F35" i="8" s="1"/>
  <c r="E35" i="8"/>
  <c r="G35" i="8"/>
  <c r="H35" i="8"/>
  <c r="I35" i="8"/>
  <c r="J35" i="8"/>
  <c r="K35" i="8"/>
  <c r="L35" i="8"/>
  <c r="L39" i="8" s="1"/>
  <c r="O35" i="8"/>
  <c r="O39" i="8" s="1"/>
  <c r="R35" i="8"/>
  <c r="D36" i="8"/>
  <c r="E36" i="8"/>
  <c r="F36" i="8"/>
  <c r="G36" i="8"/>
  <c r="H36" i="8"/>
  <c r="I36" i="8"/>
  <c r="J36" i="8"/>
  <c r="L36" i="8" s="1"/>
  <c r="K36" i="8"/>
  <c r="O36" i="8"/>
  <c r="R36" i="8"/>
  <c r="D37" i="8"/>
  <c r="E37" i="8"/>
  <c r="F37" i="8"/>
  <c r="G37" i="8"/>
  <c r="I37" i="8" s="1"/>
  <c r="H37" i="8"/>
  <c r="J37" i="8"/>
  <c r="L37" i="8" s="1"/>
  <c r="K37" i="8"/>
  <c r="O37" i="8"/>
  <c r="R37" i="8"/>
  <c r="D38" i="8"/>
  <c r="F38" i="8" s="1"/>
  <c r="E38" i="8"/>
  <c r="G38" i="8"/>
  <c r="I38" i="8" s="1"/>
  <c r="H38" i="8"/>
  <c r="K38" i="8"/>
  <c r="L38" i="8"/>
  <c r="O38" i="8"/>
  <c r="R38" i="8"/>
  <c r="J39" i="8"/>
  <c r="M39" i="8"/>
  <c r="N39" i="8"/>
  <c r="P39" i="8"/>
  <c r="P40" i="8" s="1"/>
  <c r="Q39" i="8"/>
  <c r="R39" i="8"/>
  <c r="L40" i="8" l="1"/>
  <c r="L41" i="8" s="1"/>
  <c r="F24" i="8"/>
  <c r="E40" i="8"/>
  <c r="I24" i="8"/>
  <c r="F39" i="8"/>
  <c r="K40" i="8"/>
  <c r="O40" i="8"/>
  <c r="O41" i="8" s="1"/>
  <c r="D39" i="8"/>
  <c r="I28" i="8"/>
  <c r="I39" i="8" s="1"/>
  <c r="D24" i="8"/>
  <c r="D40" i="8" s="1"/>
  <c r="G24" i="8"/>
  <c r="G40" i="8" s="1"/>
  <c r="I40" i="8" l="1"/>
  <c r="I41" i="8" s="1"/>
  <c r="F40" i="8"/>
  <c r="F41" i="8" s="1"/>
  <c r="Q39" i="7" l="1"/>
  <c r="P39" i="7"/>
  <c r="N39" i="7"/>
  <c r="M39" i="7"/>
  <c r="R38" i="7"/>
  <c r="O38" i="7"/>
  <c r="L38" i="7"/>
  <c r="K38" i="7"/>
  <c r="J38" i="7"/>
  <c r="H38" i="7"/>
  <c r="G38" i="7"/>
  <c r="I38" i="7" s="1"/>
  <c r="E38" i="7"/>
  <c r="D38" i="7"/>
  <c r="F38" i="7" s="1"/>
  <c r="R37" i="7"/>
  <c r="O37" i="7"/>
  <c r="K37" i="7"/>
  <c r="J37" i="7"/>
  <c r="L37" i="7" s="1"/>
  <c r="H37" i="7"/>
  <c r="G37" i="7"/>
  <c r="I37" i="7" s="1"/>
  <c r="E37" i="7"/>
  <c r="F37" i="7" s="1"/>
  <c r="D37" i="7"/>
  <c r="R36" i="7"/>
  <c r="O36" i="7"/>
  <c r="K36" i="7"/>
  <c r="J36" i="7"/>
  <c r="L36" i="7" s="1"/>
  <c r="H36" i="7"/>
  <c r="I36" i="7" s="1"/>
  <c r="G36" i="7"/>
  <c r="F36" i="7"/>
  <c r="E36" i="7"/>
  <c r="D36" i="7"/>
  <c r="R35" i="7"/>
  <c r="R39" i="7" s="1"/>
  <c r="O35" i="7"/>
  <c r="O39" i="7" s="1"/>
  <c r="K35" i="7"/>
  <c r="L35" i="7" s="1"/>
  <c r="J35" i="7"/>
  <c r="I35" i="7"/>
  <c r="H35" i="7"/>
  <c r="G35" i="7"/>
  <c r="E35" i="7"/>
  <c r="D35" i="7"/>
  <c r="F35" i="7" s="1"/>
  <c r="R34" i="7"/>
  <c r="O34" i="7"/>
  <c r="L34" i="7"/>
  <c r="K34" i="7"/>
  <c r="J34" i="7"/>
  <c r="H34" i="7"/>
  <c r="G34" i="7"/>
  <c r="I34" i="7" s="1"/>
  <c r="E34" i="7"/>
  <c r="D34" i="7"/>
  <c r="F34" i="7" s="1"/>
  <c r="R33" i="7"/>
  <c r="O33" i="7"/>
  <c r="K33" i="7"/>
  <c r="L33" i="7" s="1"/>
  <c r="H33" i="7"/>
  <c r="G33" i="7"/>
  <c r="I33" i="7" s="1"/>
  <c r="F33" i="7"/>
  <c r="E33" i="7"/>
  <c r="D33" i="7"/>
  <c r="R32" i="7"/>
  <c r="O32" i="7"/>
  <c r="K32" i="7"/>
  <c r="J32" i="7"/>
  <c r="L32" i="7" s="1"/>
  <c r="I32" i="7"/>
  <c r="H32" i="7"/>
  <c r="G32" i="7"/>
  <c r="E32" i="7"/>
  <c r="D32" i="7"/>
  <c r="F32" i="7" s="1"/>
  <c r="R31" i="7"/>
  <c r="O31" i="7"/>
  <c r="L31" i="7"/>
  <c r="K31" i="7"/>
  <c r="J31" i="7"/>
  <c r="H31" i="7"/>
  <c r="G31" i="7"/>
  <c r="I31" i="7" s="1"/>
  <c r="E31" i="7"/>
  <c r="D31" i="7"/>
  <c r="F31" i="7" s="1"/>
  <c r="R30" i="7"/>
  <c r="O30" i="7"/>
  <c r="K30" i="7"/>
  <c r="J30" i="7"/>
  <c r="L30" i="7" s="1"/>
  <c r="H30" i="7"/>
  <c r="G30" i="7"/>
  <c r="I30" i="7" s="1"/>
  <c r="E30" i="7"/>
  <c r="D30" i="7"/>
  <c r="F30" i="7" s="1"/>
  <c r="R29" i="7"/>
  <c r="O29" i="7"/>
  <c r="K29" i="7"/>
  <c r="J29" i="7"/>
  <c r="L29" i="7" s="1"/>
  <c r="H29" i="7"/>
  <c r="G29" i="7"/>
  <c r="I29" i="7" s="1"/>
  <c r="F29" i="7"/>
  <c r="E29" i="7"/>
  <c r="D29" i="7"/>
  <c r="R28" i="7"/>
  <c r="O28" i="7"/>
  <c r="K28" i="7"/>
  <c r="K39" i="7" s="1"/>
  <c r="J28" i="7"/>
  <c r="J39" i="7" s="1"/>
  <c r="I28" i="7"/>
  <c r="H28" i="7"/>
  <c r="H39" i="7" s="1"/>
  <c r="G28" i="7"/>
  <c r="G39" i="7" s="1"/>
  <c r="E28" i="7"/>
  <c r="E39" i="7" s="1"/>
  <c r="D28" i="7"/>
  <c r="F28" i="7" s="1"/>
  <c r="Q24" i="7"/>
  <c r="Q40" i="7" s="1"/>
  <c r="P24" i="7"/>
  <c r="P40" i="7" s="1"/>
  <c r="N24" i="7"/>
  <c r="N40" i="7" s="1"/>
  <c r="M24" i="7"/>
  <c r="M40" i="7" s="1"/>
  <c r="R23" i="7"/>
  <c r="O23" i="7"/>
  <c r="K23" i="7"/>
  <c r="J23" i="7"/>
  <c r="L23" i="7" s="1"/>
  <c r="H23" i="7"/>
  <c r="G23" i="7"/>
  <c r="I23" i="7" s="1"/>
  <c r="E23" i="7"/>
  <c r="F23" i="7" s="1"/>
  <c r="D23" i="7"/>
  <c r="R22" i="7"/>
  <c r="O22" i="7"/>
  <c r="K22" i="7"/>
  <c r="J22" i="7"/>
  <c r="L22" i="7" s="1"/>
  <c r="G22" i="7"/>
  <c r="I22" i="7" s="1"/>
  <c r="E22" i="7"/>
  <c r="D22" i="7"/>
  <c r="F22" i="7" s="1"/>
  <c r="R21" i="7"/>
  <c r="O21" i="7"/>
  <c r="L21" i="7"/>
  <c r="K21" i="7"/>
  <c r="J21" i="7"/>
  <c r="G21" i="7"/>
  <c r="I21" i="7" s="1"/>
  <c r="E21" i="7"/>
  <c r="D21" i="7"/>
  <c r="F21" i="7" s="1"/>
  <c r="R20" i="7"/>
  <c r="O20" i="7"/>
  <c r="K20" i="7"/>
  <c r="J20" i="7"/>
  <c r="L20" i="7" s="1"/>
  <c r="H20" i="7"/>
  <c r="I20" i="7" s="1"/>
  <c r="E20" i="7"/>
  <c r="D20" i="7"/>
  <c r="F20" i="7" s="1"/>
  <c r="R19" i="7"/>
  <c r="O19" i="7"/>
  <c r="K19" i="7"/>
  <c r="J19" i="7"/>
  <c r="L19" i="7" s="1"/>
  <c r="H19" i="7"/>
  <c r="G19" i="7"/>
  <c r="I19" i="7" s="1"/>
  <c r="E19" i="7"/>
  <c r="D19" i="7"/>
  <c r="F19" i="7" s="1"/>
  <c r="R18" i="7"/>
  <c r="O18" i="7"/>
  <c r="K18" i="7"/>
  <c r="J18" i="7"/>
  <c r="L18" i="7" s="1"/>
  <c r="I18" i="7"/>
  <c r="E18" i="7"/>
  <c r="D18" i="7"/>
  <c r="F18" i="7" s="1"/>
  <c r="R17" i="7"/>
  <c r="R24" i="7" s="1"/>
  <c r="R40" i="7" s="1"/>
  <c r="R41" i="7" s="1"/>
  <c r="O17" i="7"/>
  <c r="K17" i="7"/>
  <c r="J17" i="7"/>
  <c r="L17" i="7" s="1"/>
  <c r="H17" i="7"/>
  <c r="H24" i="7" s="1"/>
  <c r="G17" i="7"/>
  <c r="I17" i="7" s="1"/>
  <c r="E17" i="7"/>
  <c r="D17" i="7"/>
  <c r="F17" i="7" s="1"/>
  <c r="R16" i="7"/>
  <c r="O16" i="7"/>
  <c r="K16" i="7"/>
  <c r="J16" i="7"/>
  <c r="L16" i="7" s="1"/>
  <c r="I16" i="7"/>
  <c r="H16" i="7"/>
  <c r="E16" i="7"/>
  <c r="D16" i="7"/>
  <c r="F16" i="7" s="1"/>
  <c r="R15" i="7"/>
  <c r="O15" i="7"/>
  <c r="O24" i="7" s="1"/>
  <c r="K15" i="7"/>
  <c r="K24" i="7" s="1"/>
  <c r="K40" i="7" s="1"/>
  <c r="J15" i="7"/>
  <c r="L15" i="7" s="1"/>
  <c r="L24" i="7" s="1"/>
  <c r="I15" i="7"/>
  <c r="H15" i="7"/>
  <c r="F15" i="7"/>
  <c r="E15" i="7"/>
  <c r="E24" i="7" s="1"/>
  <c r="E40" i="7" s="1"/>
  <c r="D15" i="7"/>
  <c r="D24" i="7" s="1"/>
  <c r="F24" i="7" l="1"/>
  <c r="O40" i="7"/>
  <c r="O41" i="7" s="1"/>
  <c r="F39" i="7"/>
  <c r="I39" i="7"/>
  <c r="I24" i="7"/>
  <c r="I40" i="7" s="1"/>
  <c r="I41" i="7" s="1"/>
  <c r="H40" i="7"/>
  <c r="J24" i="7"/>
  <c r="J40" i="7" s="1"/>
  <c r="G24" i="7"/>
  <c r="G40" i="7" s="1"/>
  <c r="L28" i="7"/>
  <c r="L39" i="7" s="1"/>
  <c r="L40" i="7" s="1"/>
  <c r="L41" i="7" s="1"/>
  <c r="D39" i="7"/>
  <c r="D40" i="7" s="1"/>
  <c r="F40" i="7" l="1"/>
  <c r="F41" i="7" s="1"/>
  <c r="P40" i="6" l="1"/>
  <c r="Q39" i="6"/>
  <c r="P39" i="6"/>
  <c r="N39" i="6"/>
  <c r="M39" i="6"/>
  <c r="R38" i="6"/>
  <c r="O38" i="6"/>
  <c r="K38" i="6"/>
  <c r="J38" i="6"/>
  <c r="L38" i="6" s="1"/>
  <c r="H38" i="6"/>
  <c r="G38" i="6"/>
  <c r="I38" i="6" s="1"/>
  <c r="F38" i="6"/>
  <c r="E38" i="6"/>
  <c r="D38" i="6"/>
  <c r="R37" i="6"/>
  <c r="O37" i="6"/>
  <c r="O39" i="6" s="1"/>
  <c r="K37" i="6"/>
  <c r="J37" i="6"/>
  <c r="L37" i="6" s="1"/>
  <c r="I37" i="6"/>
  <c r="H37" i="6"/>
  <c r="G37" i="6"/>
  <c r="E37" i="6"/>
  <c r="F37" i="6" s="1"/>
  <c r="D37" i="6"/>
  <c r="R36" i="6"/>
  <c r="O36" i="6"/>
  <c r="L36" i="6"/>
  <c r="K36" i="6"/>
  <c r="J36" i="6"/>
  <c r="H36" i="6"/>
  <c r="I36" i="6" s="1"/>
  <c r="G36" i="6"/>
  <c r="E36" i="6"/>
  <c r="D36" i="6"/>
  <c r="F36" i="6" s="1"/>
  <c r="R35" i="6"/>
  <c r="R39" i="6" s="1"/>
  <c r="O35" i="6"/>
  <c r="K35" i="6"/>
  <c r="L35" i="6" s="1"/>
  <c r="J35" i="6"/>
  <c r="H35" i="6"/>
  <c r="G35" i="6"/>
  <c r="I35" i="6" s="1"/>
  <c r="E35" i="6"/>
  <c r="D35" i="6"/>
  <c r="F35" i="6" s="1"/>
  <c r="R34" i="6"/>
  <c r="O34" i="6"/>
  <c r="K34" i="6"/>
  <c r="J34" i="6"/>
  <c r="L34" i="6" s="1"/>
  <c r="H34" i="6"/>
  <c r="G34" i="6"/>
  <c r="I34" i="6" s="1"/>
  <c r="F34" i="6"/>
  <c r="E34" i="6"/>
  <c r="D34" i="6"/>
  <c r="R33" i="6"/>
  <c r="O33" i="6"/>
  <c r="K33" i="6"/>
  <c r="J33" i="6"/>
  <c r="L33" i="6" s="1"/>
  <c r="I33" i="6"/>
  <c r="H33" i="6"/>
  <c r="G33" i="6"/>
  <c r="E33" i="6"/>
  <c r="F33" i="6" s="1"/>
  <c r="D33" i="6"/>
  <c r="R32" i="6"/>
  <c r="O32" i="6"/>
  <c r="L32" i="6"/>
  <c r="K32" i="6"/>
  <c r="J32" i="6"/>
  <c r="H32" i="6"/>
  <c r="I32" i="6" s="1"/>
  <c r="G32" i="6"/>
  <c r="E32" i="6"/>
  <c r="D32" i="6"/>
  <c r="F32" i="6" s="1"/>
  <c r="R31" i="6"/>
  <c r="O31" i="6"/>
  <c r="K31" i="6"/>
  <c r="K39" i="6" s="1"/>
  <c r="J31" i="6"/>
  <c r="H31" i="6"/>
  <c r="G31" i="6"/>
  <c r="I31" i="6" s="1"/>
  <c r="E31" i="6"/>
  <c r="D31" i="6"/>
  <c r="F31" i="6" s="1"/>
  <c r="R30" i="6"/>
  <c r="O30" i="6"/>
  <c r="K30" i="6"/>
  <c r="J30" i="6"/>
  <c r="L30" i="6" s="1"/>
  <c r="H30" i="6"/>
  <c r="G30" i="6"/>
  <c r="I30" i="6" s="1"/>
  <c r="F30" i="6"/>
  <c r="E30" i="6"/>
  <c r="D30" i="6"/>
  <c r="R29" i="6"/>
  <c r="O29" i="6"/>
  <c r="K29" i="6"/>
  <c r="J29" i="6"/>
  <c r="L29" i="6" s="1"/>
  <c r="I29" i="6"/>
  <c r="H29" i="6"/>
  <c r="G29" i="6"/>
  <c r="E29" i="6"/>
  <c r="F29" i="6" s="1"/>
  <c r="D29" i="6"/>
  <c r="R28" i="6"/>
  <c r="O28" i="6"/>
  <c r="L28" i="6"/>
  <c r="K28" i="6"/>
  <c r="J28" i="6"/>
  <c r="J39" i="6" s="1"/>
  <c r="H28" i="6"/>
  <c r="H39" i="6" s="1"/>
  <c r="G28" i="6"/>
  <c r="E28" i="6"/>
  <c r="E39" i="6" s="1"/>
  <c r="D28" i="6"/>
  <c r="F28" i="6" s="1"/>
  <c r="Q24" i="6"/>
  <c r="Q40" i="6" s="1"/>
  <c r="P24" i="6"/>
  <c r="N24" i="6"/>
  <c r="N40" i="6" s="1"/>
  <c r="M24" i="6"/>
  <c r="M40" i="6" s="1"/>
  <c r="R23" i="6"/>
  <c r="O23" i="6"/>
  <c r="K23" i="6"/>
  <c r="J23" i="6"/>
  <c r="L23" i="6" s="1"/>
  <c r="H23" i="6"/>
  <c r="G23" i="6"/>
  <c r="I23" i="6" s="1"/>
  <c r="F23" i="6"/>
  <c r="E23" i="6"/>
  <c r="D23" i="6"/>
  <c r="R22" i="6"/>
  <c r="O22" i="6"/>
  <c r="K22" i="6"/>
  <c r="J22" i="6"/>
  <c r="L22" i="6" s="1"/>
  <c r="I22" i="6"/>
  <c r="H22" i="6"/>
  <c r="G22" i="6"/>
  <c r="E22" i="6"/>
  <c r="F22" i="6" s="1"/>
  <c r="D22" i="6"/>
  <c r="R21" i="6"/>
  <c r="O21" i="6"/>
  <c r="L21" i="6"/>
  <c r="K21" i="6"/>
  <c r="J21" i="6"/>
  <c r="H21" i="6"/>
  <c r="I21" i="6" s="1"/>
  <c r="G21" i="6"/>
  <c r="E21" i="6"/>
  <c r="D21" i="6"/>
  <c r="F21" i="6" s="1"/>
  <c r="R20" i="6"/>
  <c r="O20" i="6"/>
  <c r="K20" i="6"/>
  <c r="L20" i="6" s="1"/>
  <c r="J20" i="6"/>
  <c r="H20" i="6"/>
  <c r="G20" i="6"/>
  <c r="I20" i="6" s="1"/>
  <c r="E20" i="6"/>
  <c r="D20" i="6"/>
  <c r="F20" i="6" s="1"/>
  <c r="R19" i="6"/>
  <c r="O19" i="6"/>
  <c r="K19" i="6"/>
  <c r="J19" i="6"/>
  <c r="L19" i="6" s="1"/>
  <c r="H19" i="6"/>
  <c r="G19" i="6"/>
  <c r="I19" i="6" s="1"/>
  <c r="F19" i="6"/>
  <c r="E19" i="6"/>
  <c r="D19" i="6"/>
  <c r="R18" i="6"/>
  <c r="O18" i="6"/>
  <c r="O24" i="6" s="1"/>
  <c r="O40" i="6" s="1"/>
  <c r="O41" i="6" s="1"/>
  <c r="K18" i="6"/>
  <c r="J18" i="6"/>
  <c r="L18" i="6" s="1"/>
  <c r="I18" i="6"/>
  <c r="H18" i="6"/>
  <c r="G18" i="6"/>
  <c r="E18" i="6"/>
  <c r="F18" i="6" s="1"/>
  <c r="D18" i="6"/>
  <c r="R17" i="6"/>
  <c r="O17" i="6"/>
  <c r="L17" i="6"/>
  <c r="K17" i="6"/>
  <c r="J17" i="6"/>
  <c r="H17" i="6"/>
  <c r="I17" i="6" s="1"/>
  <c r="G17" i="6"/>
  <c r="E17" i="6"/>
  <c r="D17" i="6"/>
  <c r="F17" i="6" s="1"/>
  <c r="R16" i="6"/>
  <c r="O16" i="6"/>
  <c r="K16" i="6"/>
  <c r="L16" i="6" s="1"/>
  <c r="J16" i="6"/>
  <c r="H16" i="6"/>
  <c r="G16" i="6"/>
  <c r="I16" i="6" s="1"/>
  <c r="E16" i="6"/>
  <c r="D16" i="6"/>
  <c r="F16" i="6" s="1"/>
  <c r="R15" i="6"/>
  <c r="R24" i="6" s="1"/>
  <c r="R40" i="6" s="1"/>
  <c r="R41" i="6" s="1"/>
  <c r="O15" i="6"/>
  <c r="K15" i="6"/>
  <c r="J15" i="6"/>
  <c r="J24" i="6" s="1"/>
  <c r="J40" i="6" s="1"/>
  <c r="H15" i="6"/>
  <c r="H24" i="6" s="1"/>
  <c r="H40" i="6" s="1"/>
  <c r="G15" i="6"/>
  <c r="I15" i="6" s="1"/>
  <c r="F15" i="6"/>
  <c r="E15" i="6"/>
  <c r="E24" i="6" s="1"/>
  <c r="E40" i="6" s="1"/>
  <c r="D15" i="6"/>
  <c r="D24" i="6" s="1"/>
  <c r="D8" i="6"/>
  <c r="D6" i="6"/>
  <c r="D4" i="6"/>
  <c r="F39" i="6" l="1"/>
  <c r="F24" i="6"/>
  <c r="I24" i="6"/>
  <c r="I28" i="6"/>
  <c r="I39" i="6" s="1"/>
  <c r="L31" i="6"/>
  <c r="L39" i="6" s="1"/>
  <c r="D39" i="6"/>
  <c r="D40" i="6" s="1"/>
  <c r="G24" i="6"/>
  <c r="G39" i="6"/>
  <c r="L15" i="6"/>
  <c r="L24" i="6" s="1"/>
  <c r="K24" i="6"/>
  <c r="K40" i="6" s="1"/>
  <c r="I40" i="6" l="1"/>
  <c r="I41" i="6" s="1"/>
  <c r="G40" i="6"/>
  <c r="F40" i="6"/>
  <c r="F41" i="6" s="1"/>
  <c r="L40" i="6"/>
  <c r="L41" i="6" s="1"/>
  <c r="Q40" i="5" l="1"/>
  <c r="P40" i="5"/>
  <c r="M40" i="5"/>
  <c r="Q39" i="5"/>
  <c r="P39" i="5"/>
  <c r="N39" i="5"/>
  <c r="M39" i="5"/>
  <c r="R38" i="5"/>
  <c r="O38" i="5"/>
  <c r="K38" i="5"/>
  <c r="J38" i="5"/>
  <c r="L38" i="5" s="1"/>
  <c r="I38" i="5"/>
  <c r="H38" i="5"/>
  <c r="G38" i="5"/>
  <c r="E38" i="5"/>
  <c r="F38" i="5" s="1"/>
  <c r="D38" i="5"/>
  <c r="R37" i="5"/>
  <c r="O37" i="5"/>
  <c r="O39" i="5" s="1"/>
  <c r="L37" i="5"/>
  <c r="K37" i="5"/>
  <c r="J37" i="5"/>
  <c r="H37" i="5"/>
  <c r="I37" i="5" s="1"/>
  <c r="G37" i="5"/>
  <c r="E37" i="5"/>
  <c r="D37" i="5"/>
  <c r="F37" i="5" s="1"/>
  <c r="R36" i="5"/>
  <c r="O36" i="5"/>
  <c r="K36" i="5"/>
  <c r="L36" i="5" s="1"/>
  <c r="J36" i="5"/>
  <c r="H36" i="5"/>
  <c r="G36" i="5"/>
  <c r="I36" i="5" s="1"/>
  <c r="E36" i="5"/>
  <c r="D36" i="5"/>
  <c r="F36" i="5" s="1"/>
  <c r="R35" i="5"/>
  <c r="R39" i="5" s="1"/>
  <c r="O35" i="5"/>
  <c r="K35" i="5"/>
  <c r="J35" i="5"/>
  <c r="L35" i="5" s="1"/>
  <c r="H35" i="5"/>
  <c r="G35" i="5"/>
  <c r="I35" i="5" s="1"/>
  <c r="F35" i="5"/>
  <c r="E35" i="5"/>
  <c r="D35" i="5"/>
  <c r="R34" i="5"/>
  <c r="O34" i="5"/>
  <c r="K34" i="5"/>
  <c r="J34" i="5"/>
  <c r="L34" i="5" s="1"/>
  <c r="I34" i="5"/>
  <c r="H34" i="5"/>
  <c r="G34" i="5"/>
  <c r="E34" i="5"/>
  <c r="F34" i="5" s="1"/>
  <c r="D34" i="5"/>
  <c r="R33" i="5"/>
  <c r="O33" i="5"/>
  <c r="L33" i="5"/>
  <c r="K33" i="5"/>
  <c r="J33" i="5"/>
  <c r="H33" i="5"/>
  <c r="I33" i="5" s="1"/>
  <c r="G33" i="5"/>
  <c r="E33" i="5"/>
  <c r="D33" i="5"/>
  <c r="F33" i="5" s="1"/>
  <c r="R32" i="5"/>
  <c r="O32" i="5"/>
  <c r="K32" i="5"/>
  <c r="L32" i="5" s="1"/>
  <c r="J32" i="5"/>
  <c r="H32" i="5"/>
  <c r="G32" i="5"/>
  <c r="I32" i="5" s="1"/>
  <c r="E32" i="5"/>
  <c r="D32" i="5"/>
  <c r="F32" i="5" s="1"/>
  <c r="R31" i="5"/>
  <c r="O31" i="5"/>
  <c r="K31" i="5"/>
  <c r="J31" i="5"/>
  <c r="L31" i="5" s="1"/>
  <c r="H31" i="5"/>
  <c r="G31" i="5"/>
  <c r="I31" i="5" s="1"/>
  <c r="F31" i="5"/>
  <c r="E31" i="5"/>
  <c r="D31" i="5"/>
  <c r="R30" i="5"/>
  <c r="O30" i="5"/>
  <c r="K30" i="5"/>
  <c r="J30" i="5"/>
  <c r="L30" i="5" s="1"/>
  <c r="I30" i="5"/>
  <c r="H30" i="5"/>
  <c r="G30" i="5"/>
  <c r="E30" i="5"/>
  <c r="F30" i="5" s="1"/>
  <c r="D30" i="5"/>
  <c r="R29" i="5"/>
  <c r="O29" i="5"/>
  <c r="L29" i="5"/>
  <c r="K29" i="5"/>
  <c r="J29" i="5"/>
  <c r="H29" i="5"/>
  <c r="I29" i="5" s="1"/>
  <c r="G29" i="5"/>
  <c r="E29" i="5"/>
  <c r="D29" i="5"/>
  <c r="F29" i="5" s="1"/>
  <c r="R28" i="5"/>
  <c r="O28" i="5"/>
  <c r="K28" i="5"/>
  <c r="K39" i="5" s="1"/>
  <c r="J28" i="5"/>
  <c r="H28" i="5"/>
  <c r="H39" i="5" s="1"/>
  <c r="G28" i="5"/>
  <c r="I28" i="5" s="1"/>
  <c r="E28" i="5"/>
  <c r="E39" i="5" s="1"/>
  <c r="D28" i="5"/>
  <c r="F28" i="5" s="1"/>
  <c r="Q24" i="5"/>
  <c r="P24" i="5"/>
  <c r="N24" i="5"/>
  <c r="N40" i="5" s="1"/>
  <c r="M24" i="5"/>
  <c r="G24" i="5"/>
  <c r="R23" i="5"/>
  <c r="O23" i="5"/>
  <c r="K23" i="5"/>
  <c r="J23" i="5"/>
  <c r="L23" i="5" s="1"/>
  <c r="I23" i="5"/>
  <c r="H23" i="5"/>
  <c r="G23" i="5"/>
  <c r="E23" i="5"/>
  <c r="F23" i="5" s="1"/>
  <c r="D23" i="5"/>
  <c r="R22" i="5"/>
  <c r="O22" i="5"/>
  <c r="L22" i="5"/>
  <c r="K22" i="5"/>
  <c r="J22" i="5"/>
  <c r="G22" i="5"/>
  <c r="I22" i="5" s="1"/>
  <c r="E22" i="5"/>
  <c r="D22" i="5"/>
  <c r="F22" i="5" s="1"/>
  <c r="R21" i="5"/>
  <c r="R24" i="5" s="1"/>
  <c r="R40" i="5" s="1"/>
  <c r="R41" i="5" s="1"/>
  <c r="O21" i="5"/>
  <c r="K21" i="5"/>
  <c r="J21" i="5"/>
  <c r="L21" i="5" s="1"/>
  <c r="I21" i="5"/>
  <c r="E21" i="5"/>
  <c r="D21" i="5"/>
  <c r="F21" i="5" s="1"/>
  <c r="R20" i="5"/>
  <c r="O20" i="5"/>
  <c r="K20" i="5"/>
  <c r="L20" i="5" s="1"/>
  <c r="J20" i="5"/>
  <c r="H20" i="5"/>
  <c r="I20" i="5" s="1"/>
  <c r="F20" i="5"/>
  <c r="E20" i="5"/>
  <c r="D20" i="5"/>
  <c r="R19" i="5"/>
  <c r="O19" i="5"/>
  <c r="K19" i="5"/>
  <c r="J19" i="5"/>
  <c r="L19" i="5" s="1"/>
  <c r="I19" i="5"/>
  <c r="H19" i="5"/>
  <c r="G19" i="5"/>
  <c r="E19" i="5"/>
  <c r="F19" i="5" s="1"/>
  <c r="D19" i="5"/>
  <c r="R18" i="5"/>
  <c r="O18" i="5"/>
  <c r="L18" i="5"/>
  <c r="K18" i="5"/>
  <c r="J18" i="5"/>
  <c r="I18" i="5"/>
  <c r="F18" i="5"/>
  <c r="E18" i="5"/>
  <c r="D18" i="5"/>
  <c r="R17" i="5"/>
  <c r="O17" i="5"/>
  <c r="K17" i="5"/>
  <c r="J17" i="5"/>
  <c r="L17" i="5" s="1"/>
  <c r="I17" i="5"/>
  <c r="H17" i="5"/>
  <c r="G17" i="5"/>
  <c r="E17" i="5"/>
  <c r="F17" i="5" s="1"/>
  <c r="D17" i="5"/>
  <c r="R16" i="5"/>
  <c r="O16" i="5"/>
  <c r="O24" i="5" s="1"/>
  <c r="O40" i="5" s="1"/>
  <c r="O41" i="5" s="1"/>
  <c r="L16" i="5"/>
  <c r="K16" i="5"/>
  <c r="J16" i="5"/>
  <c r="H16" i="5"/>
  <c r="I16" i="5" s="1"/>
  <c r="G16" i="5"/>
  <c r="E16" i="5"/>
  <c r="D16" i="5"/>
  <c r="F16" i="5" s="1"/>
  <c r="R15" i="5"/>
  <c r="O15" i="5"/>
  <c r="K15" i="5"/>
  <c r="K24" i="5" s="1"/>
  <c r="K40" i="5" s="1"/>
  <c r="J15" i="5"/>
  <c r="H15" i="5"/>
  <c r="H24" i="5" s="1"/>
  <c r="F15" i="5"/>
  <c r="E15" i="5"/>
  <c r="E24" i="5" s="1"/>
  <c r="E40" i="5" s="1"/>
  <c r="D15" i="5"/>
  <c r="D24" i="5" s="1"/>
  <c r="D8" i="5"/>
  <c r="D6" i="5"/>
  <c r="D4" i="5"/>
  <c r="F39" i="5" l="1"/>
  <c r="I39" i="5"/>
  <c r="F24" i="5"/>
  <c r="F40" i="5" s="1"/>
  <c r="F41" i="5" s="1"/>
  <c r="H40" i="5"/>
  <c r="J24" i="5"/>
  <c r="J39" i="5"/>
  <c r="L15" i="5"/>
  <c r="L24" i="5" s="1"/>
  <c r="L28" i="5"/>
  <c r="L39" i="5" s="1"/>
  <c r="G39" i="5"/>
  <c r="G40" i="5" s="1"/>
  <c r="I15" i="5"/>
  <c r="I24" i="5" s="1"/>
  <c r="I40" i="5" s="1"/>
  <c r="I41" i="5" s="1"/>
  <c r="D39" i="5"/>
  <c r="D40" i="5" s="1"/>
  <c r="J40" i="5" l="1"/>
  <c r="L40" i="5"/>
  <c r="L41" i="5" s="1"/>
  <c r="P50" i="4" l="1"/>
  <c r="M50" i="4"/>
  <c r="J50" i="4"/>
  <c r="G50" i="4"/>
  <c r="D50" i="4"/>
  <c r="Q40" i="4"/>
  <c r="P40" i="4"/>
  <c r="M40" i="4"/>
  <c r="Q39" i="4"/>
  <c r="P39" i="4"/>
  <c r="N39" i="4"/>
  <c r="M39" i="4"/>
  <c r="R38" i="4"/>
  <c r="O38" i="4"/>
  <c r="K38" i="4"/>
  <c r="J38" i="4"/>
  <c r="L38" i="4" s="1"/>
  <c r="H38" i="4"/>
  <c r="G38" i="4"/>
  <c r="I38" i="4" s="1"/>
  <c r="F38" i="4"/>
  <c r="E38" i="4"/>
  <c r="D38" i="4"/>
  <c r="R37" i="4"/>
  <c r="O37" i="4"/>
  <c r="O39" i="4" s="1"/>
  <c r="K37" i="4"/>
  <c r="J37" i="4"/>
  <c r="L37" i="4" s="1"/>
  <c r="I37" i="4"/>
  <c r="H37" i="4"/>
  <c r="G37" i="4"/>
  <c r="E37" i="4"/>
  <c r="F37" i="4" s="1"/>
  <c r="D37" i="4"/>
  <c r="R36" i="4"/>
  <c r="O36" i="4"/>
  <c r="L36" i="4"/>
  <c r="K36" i="4"/>
  <c r="J36" i="4"/>
  <c r="H36" i="4"/>
  <c r="I36" i="4" s="1"/>
  <c r="G36" i="4"/>
  <c r="E36" i="4"/>
  <c r="D36" i="4"/>
  <c r="F36" i="4" s="1"/>
  <c r="R35" i="4"/>
  <c r="R39" i="4" s="1"/>
  <c r="O35" i="4"/>
  <c r="K35" i="4"/>
  <c r="L35" i="4" s="1"/>
  <c r="J35" i="4"/>
  <c r="H35" i="4"/>
  <c r="G35" i="4"/>
  <c r="I35" i="4" s="1"/>
  <c r="E35" i="4"/>
  <c r="D35" i="4"/>
  <c r="F35" i="4" s="1"/>
  <c r="R34" i="4"/>
  <c r="O34" i="4"/>
  <c r="K34" i="4"/>
  <c r="J34" i="4"/>
  <c r="L34" i="4" s="1"/>
  <c r="H34" i="4"/>
  <c r="G34" i="4"/>
  <c r="I34" i="4" s="1"/>
  <c r="F34" i="4"/>
  <c r="E34" i="4"/>
  <c r="D34" i="4"/>
  <c r="R33" i="4"/>
  <c r="O33" i="4"/>
  <c r="K33" i="4"/>
  <c r="J33" i="4"/>
  <c r="L33" i="4" s="1"/>
  <c r="I33" i="4"/>
  <c r="H33" i="4"/>
  <c r="G33" i="4"/>
  <c r="E33" i="4"/>
  <c r="F33" i="4" s="1"/>
  <c r="D33" i="4"/>
  <c r="R32" i="4"/>
  <c r="O32" i="4"/>
  <c r="L32" i="4"/>
  <c r="K32" i="4"/>
  <c r="J32" i="4"/>
  <c r="H32" i="4"/>
  <c r="I32" i="4" s="1"/>
  <c r="G32" i="4"/>
  <c r="E32" i="4"/>
  <c r="D32" i="4"/>
  <c r="F32" i="4" s="1"/>
  <c r="R31" i="4"/>
  <c r="O31" i="4"/>
  <c r="K31" i="4"/>
  <c r="L31" i="4" s="1"/>
  <c r="J31" i="4"/>
  <c r="H31" i="4"/>
  <c r="G31" i="4"/>
  <c r="G39" i="4" s="1"/>
  <c r="E31" i="4"/>
  <c r="D31" i="4"/>
  <c r="F31" i="4" s="1"/>
  <c r="R30" i="4"/>
  <c r="O30" i="4"/>
  <c r="K30" i="4"/>
  <c r="J30" i="4"/>
  <c r="L30" i="4" s="1"/>
  <c r="H30" i="4"/>
  <c r="G30" i="4"/>
  <c r="I30" i="4" s="1"/>
  <c r="F30" i="4"/>
  <c r="E30" i="4"/>
  <c r="D30" i="4"/>
  <c r="R29" i="4"/>
  <c r="O29" i="4"/>
  <c r="K29" i="4"/>
  <c r="J29" i="4"/>
  <c r="J39" i="4" s="1"/>
  <c r="I29" i="4"/>
  <c r="H29" i="4"/>
  <c r="G29" i="4"/>
  <c r="E29" i="4"/>
  <c r="F29" i="4" s="1"/>
  <c r="D29" i="4"/>
  <c r="R28" i="4"/>
  <c r="O28" i="4"/>
  <c r="L28" i="4"/>
  <c r="K28" i="4"/>
  <c r="J28" i="4"/>
  <c r="H28" i="4"/>
  <c r="I28" i="4" s="1"/>
  <c r="G28" i="4"/>
  <c r="E28" i="4"/>
  <c r="E39" i="4" s="1"/>
  <c r="D28" i="4"/>
  <c r="F28" i="4" s="1"/>
  <c r="Q24" i="4"/>
  <c r="P24" i="4"/>
  <c r="N24" i="4"/>
  <c r="N40" i="4" s="1"/>
  <c r="M24" i="4"/>
  <c r="G24" i="4"/>
  <c r="R23" i="4"/>
  <c r="O23" i="4"/>
  <c r="K23" i="4"/>
  <c r="J23" i="4"/>
  <c r="L23" i="4" s="1"/>
  <c r="H23" i="4"/>
  <c r="G23" i="4"/>
  <c r="I23" i="4" s="1"/>
  <c r="F23" i="4"/>
  <c r="E23" i="4"/>
  <c r="D23" i="4"/>
  <c r="R22" i="4"/>
  <c r="O22" i="4"/>
  <c r="K22" i="4"/>
  <c r="J22" i="4"/>
  <c r="L22" i="4" s="1"/>
  <c r="I22" i="4"/>
  <c r="G22" i="4"/>
  <c r="E22" i="4"/>
  <c r="D22" i="4"/>
  <c r="F22" i="4" s="1"/>
  <c r="R21" i="4"/>
  <c r="O21" i="4"/>
  <c r="K21" i="4"/>
  <c r="L21" i="4" s="1"/>
  <c r="J21" i="4"/>
  <c r="G21" i="4"/>
  <c r="I21" i="4" s="1"/>
  <c r="F21" i="4"/>
  <c r="E21" i="4"/>
  <c r="D21" i="4"/>
  <c r="R20" i="4"/>
  <c r="O20" i="4"/>
  <c r="K20" i="4"/>
  <c r="J20" i="4"/>
  <c r="L20" i="4" s="1"/>
  <c r="I20" i="4"/>
  <c r="H20" i="4"/>
  <c r="G20" i="4"/>
  <c r="E20" i="4"/>
  <c r="R19" i="4"/>
  <c r="O19" i="4"/>
  <c r="K19" i="4"/>
  <c r="J19" i="4"/>
  <c r="L19" i="4" s="1"/>
  <c r="H19" i="4"/>
  <c r="G19" i="4"/>
  <c r="I19" i="4" s="1"/>
  <c r="F19" i="4"/>
  <c r="E19" i="4"/>
  <c r="D19" i="4"/>
  <c r="R18" i="4"/>
  <c r="O18" i="4"/>
  <c r="K18" i="4"/>
  <c r="J18" i="4"/>
  <c r="L18" i="4" s="1"/>
  <c r="I18" i="4"/>
  <c r="E18" i="4"/>
  <c r="D18" i="4"/>
  <c r="F18" i="4" s="1"/>
  <c r="R17" i="4"/>
  <c r="O17" i="4"/>
  <c r="K17" i="4"/>
  <c r="J17" i="4"/>
  <c r="L17" i="4" s="1"/>
  <c r="H17" i="4"/>
  <c r="G17" i="4"/>
  <c r="I17" i="4" s="1"/>
  <c r="F17" i="4"/>
  <c r="E17" i="4"/>
  <c r="D17" i="4"/>
  <c r="R16" i="4"/>
  <c r="R24" i="4" s="1"/>
  <c r="R40" i="4" s="1"/>
  <c r="R41" i="4" s="1"/>
  <c r="O16" i="4"/>
  <c r="O24" i="4" s="1"/>
  <c r="K16" i="4"/>
  <c r="J16" i="4"/>
  <c r="J24" i="4" s="1"/>
  <c r="J40" i="4" s="1"/>
  <c r="I16" i="4"/>
  <c r="H16" i="4"/>
  <c r="G16" i="4"/>
  <c r="E16" i="4"/>
  <c r="F16" i="4" s="1"/>
  <c r="D16" i="4"/>
  <c r="R15" i="4"/>
  <c r="O15" i="4"/>
  <c r="L15" i="4"/>
  <c r="K15" i="4"/>
  <c r="J15" i="4"/>
  <c r="H15" i="4"/>
  <c r="H24" i="4" s="1"/>
  <c r="E15" i="4"/>
  <c r="E24" i="4" s="1"/>
  <c r="E40" i="4" s="1"/>
  <c r="D15" i="4"/>
  <c r="F15" i="4" s="1"/>
  <c r="F24" i="4" s="1"/>
  <c r="D8" i="4"/>
  <c r="D6" i="4"/>
  <c r="D4" i="4"/>
  <c r="H40" i="4" l="1"/>
  <c r="F39" i="4"/>
  <c r="F40" i="4" s="1"/>
  <c r="F41" i="4" s="1"/>
  <c r="O40" i="4"/>
  <c r="O41" i="4" s="1"/>
  <c r="G40" i="4"/>
  <c r="L39" i="4"/>
  <c r="K24" i="4"/>
  <c r="K39" i="4"/>
  <c r="D24" i="4"/>
  <c r="D39" i="4"/>
  <c r="H39" i="4"/>
  <c r="I31" i="4"/>
  <c r="I39" i="4" s="1"/>
  <c r="I15" i="4"/>
  <c r="I24" i="4" s="1"/>
  <c r="L16" i="4"/>
  <c r="L24" i="4" s="1"/>
  <c r="L40" i="4" s="1"/>
  <c r="L41" i="4" s="1"/>
  <c r="L29" i="4"/>
  <c r="I40" i="4" l="1"/>
  <c r="I41" i="4" s="1"/>
  <c r="D40" i="4"/>
  <c r="K40" i="4"/>
  <c r="J50" i="3" l="1"/>
  <c r="G50" i="3"/>
  <c r="D50" i="3"/>
  <c r="P40" i="3"/>
  <c r="N40" i="3"/>
  <c r="Q39" i="3"/>
  <c r="P39" i="3"/>
  <c r="N39" i="3"/>
  <c r="M39" i="3"/>
  <c r="R38" i="3"/>
  <c r="O38" i="3"/>
  <c r="L38" i="3"/>
  <c r="K38" i="3"/>
  <c r="J38" i="3"/>
  <c r="H38" i="3"/>
  <c r="I38" i="3" s="1"/>
  <c r="G38" i="3"/>
  <c r="E38" i="3"/>
  <c r="D38" i="3"/>
  <c r="F38" i="3" s="1"/>
  <c r="R37" i="3"/>
  <c r="O37" i="3"/>
  <c r="K37" i="3"/>
  <c r="L37" i="3" s="1"/>
  <c r="J37" i="3"/>
  <c r="H37" i="3"/>
  <c r="G37" i="3"/>
  <c r="I37" i="3" s="1"/>
  <c r="E37" i="3"/>
  <c r="D37" i="3"/>
  <c r="F37" i="3" s="1"/>
  <c r="R36" i="3"/>
  <c r="O36" i="3"/>
  <c r="K36" i="3"/>
  <c r="J36" i="3"/>
  <c r="L36" i="3" s="1"/>
  <c r="H36" i="3"/>
  <c r="G36" i="3"/>
  <c r="I36" i="3" s="1"/>
  <c r="F36" i="3"/>
  <c r="E36" i="3"/>
  <c r="D36" i="3"/>
  <c r="R35" i="3"/>
  <c r="R39" i="3" s="1"/>
  <c r="O35" i="3"/>
  <c r="O39" i="3" s="1"/>
  <c r="K35" i="3"/>
  <c r="J35" i="3"/>
  <c r="L35" i="3" s="1"/>
  <c r="I35" i="3"/>
  <c r="H35" i="3"/>
  <c r="G35" i="3"/>
  <c r="E35" i="3"/>
  <c r="F35" i="3" s="1"/>
  <c r="D35" i="3"/>
  <c r="R34" i="3"/>
  <c r="O34" i="3"/>
  <c r="L34" i="3"/>
  <c r="K34" i="3"/>
  <c r="J34" i="3"/>
  <c r="H34" i="3"/>
  <c r="I34" i="3" s="1"/>
  <c r="G34" i="3"/>
  <c r="E34" i="3"/>
  <c r="D34" i="3"/>
  <c r="F34" i="3" s="1"/>
  <c r="R33" i="3"/>
  <c r="O33" i="3"/>
  <c r="K33" i="3"/>
  <c r="L33" i="3" s="1"/>
  <c r="J33" i="3"/>
  <c r="H33" i="3"/>
  <c r="G33" i="3"/>
  <c r="I33" i="3" s="1"/>
  <c r="E33" i="3"/>
  <c r="D33" i="3"/>
  <c r="F33" i="3" s="1"/>
  <c r="R32" i="3"/>
  <c r="O32" i="3"/>
  <c r="K32" i="3"/>
  <c r="J32" i="3"/>
  <c r="L32" i="3" s="1"/>
  <c r="H32" i="3"/>
  <c r="G32" i="3"/>
  <c r="I32" i="3" s="1"/>
  <c r="F32" i="3"/>
  <c r="E32" i="3"/>
  <c r="D32" i="3"/>
  <c r="R31" i="3"/>
  <c r="O31" i="3"/>
  <c r="K31" i="3"/>
  <c r="J31" i="3"/>
  <c r="L31" i="3" s="1"/>
  <c r="I31" i="3"/>
  <c r="H31" i="3"/>
  <c r="G31" i="3"/>
  <c r="E31" i="3"/>
  <c r="F31" i="3" s="1"/>
  <c r="D31" i="3"/>
  <c r="R30" i="3"/>
  <c r="O30" i="3"/>
  <c r="L30" i="3"/>
  <c r="K30" i="3"/>
  <c r="J30" i="3"/>
  <c r="H30" i="3"/>
  <c r="I30" i="3" s="1"/>
  <c r="G30" i="3"/>
  <c r="E30" i="3"/>
  <c r="D30" i="3"/>
  <c r="F30" i="3" s="1"/>
  <c r="R29" i="3"/>
  <c r="O29" i="3"/>
  <c r="K29" i="3"/>
  <c r="L29" i="3" s="1"/>
  <c r="J29" i="3"/>
  <c r="H29" i="3"/>
  <c r="G29" i="3"/>
  <c r="I29" i="3" s="1"/>
  <c r="E29" i="3"/>
  <c r="D29" i="3"/>
  <c r="F29" i="3" s="1"/>
  <c r="R28" i="3"/>
  <c r="O28" i="3"/>
  <c r="K28" i="3"/>
  <c r="K39" i="3" s="1"/>
  <c r="J28" i="3"/>
  <c r="L28" i="3" s="1"/>
  <c r="H28" i="3"/>
  <c r="H39" i="3" s="1"/>
  <c r="G28" i="3"/>
  <c r="I28" i="3" s="1"/>
  <c r="F28" i="3"/>
  <c r="E28" i="3"/>
  <c r="D28" i="3"/>
  <c r="D39" i="3" s="1"/>
  <c r="Q24" i="3"/>
  <c r="Q40" i="3" s="1"/>
  <c r="P24" i="3"/>
  <c r="N24" i="3"/>
  <c r="M24" i="3"/>
  <c r="M40" i="3" s="1"/>
  <c r="R23" i="3"/>
  <c r="O23" i="3"/>
  <c r="L23" i="3"/>
  <c r="K23" i="3"/>
  <c r="J23" i="3"/>
  <c r="H23" i="3"/>
  <c r="I23" i="3" s="1"/>
  <c r="G23" i="3"/>
  <c r="E23" i="3"/>
  <c r="D23" i="3"/>
  <c r="F23" i="3" s="1"/>
  <c r="R22" i="3"/>
  <c r="O22" i="3"/>
  <c r="K22" i="3"/>
  <c r="L22" i="3" s="1"/>
  <c r="J22" i="3"/>
  <c r="H22" i="3"/>
  <c r="G22" i="3"/>
  <c r="I22" i="3" s="1"/>
  <c r="E22" i="3"/>
  <c r="D22" i="3"/>
  <c r="F22" i="3" s="1"/>
  <c r="R21" i="3"/>
  <c r="O21" i="3"/>
  <c r="K21" i="3"/>
  <c r="J21" i="3"/>
  <c r="L21" i="3" s="1"/>
  <c r="H21" i="3"/>
  <c r="I21" i="3" s="1"/>
  <c r="E21" i="3"/>
  <c r="F21" i="3" s="1"/>
  <c r="D21" i="3"/>
  <c r="R20" i="3"/>
  <c r="O20" i="3"/>
  <c r="L20" i="3"/>
  <c r="K20" i="3"/>
  <c r="J20" i="3"/>
  <c r="H20" i="3"/>
  <c r="I20" i="3" s="1"/>
  <c r="E20" i="3"/>
  <c r="D20" i="3"/>
  <c r="F20" i="3" s="1"/>
  <c r="R19" i="3"/>
  <c r="O19" i="3"/>
  <c r="K19" i="3"/>
  <c r="J19" i="3"/>
  <c r="L19" i="3" s="1"/>
  <c r="H19" i="3"/>
  <c r="G19" i="3"/>
  <c r="I19" i="3" s="1"/>
  <c r="F19" i="3"/>
  <c r="E19" i="3"/>
  <c r="D19" i="3"/>
  <c r="R18" i="3"/>
  <c r="O18" i="3"/>
  <c r="K18" i="3"/>
  <c r="J18" i="3"/>
  <c r="L18" i="3" s="1"/>
  <c r="I18" i="3"/>
  <c r="E18" i="3"/>
  <c r="D18" i="3"/>
  <c r="F18" i="3" s="1"/>
  <c r="R17" i="3"/>
  <c r="O17" i="3"/>
  <c r="K17" i="3"/>
  <c r="J17" i="3"/>
  <c r="L17" i="3" s="1"/>
  <c r="H17" i="3"/>
  <c r="G17" i="3"/>
  <c r="I17" i="3" s="1"/>
  <c r="F17" i="3"/>
  <c r="E17" i="3"/>
  <c r="D17" i="3"/>
  <c r="R16" i="3"/>
  <c r="R24" i="3" s="1"/>
  <c r="O16" i="3"/>
  <c r="K16" i="3"/>
  <c r="K24" i="3" s="1"/>
  <c r="K40" i="3" s="1"/>
  <c r="J16" i="3"/>
  <c r="L16" i="3" s="1"/>
  <c r="I16" i="3"/>
  <c r="I24" i="3" s="1"/>
  <c r="H16" i="3"/>
  <c r="H24" i="3" s="1"/>
  <c r="G16" i="3"/>
  <c r="G24" i="3" s="1"/>
  <c r="E16" i="3"/>
  <c r="F16" i="3" s="1"/>
  <c r="D16" i="3"/>
  <c r="R15" i="3"/>
  <c r="O15" i="3"/>
  <c r="O24" i="3" s="1"/>
  <c r="O40" i="3" s="1"/>
  <c r="O41" i="3" s="1"/>
  <c r="L15" i="3"/>
  <c r="K15" i="3"/>
  <c r="J15" i="3"/>
  <c r="E15" i="3"/>
  <c r="F15" i="3" s="1"/>
  <c r="F24" i="3" s="1"/>
  <c r="D15" i="3"/>
  <c r="D24" i="3" s="1"/>
  <c r="D8" i="3"/>
  <c r="D6" i="3"/>
  <c r="D4" i="3"/>
  <c r="F40" i="3" l="1"/>
  <c r="F41" i="3" s="1"/>
  <c r="H40" i="3"/>
  <c r="I39" i="3"/>
  <c r="I40" i="3"/>
  <c r="I41" i="3" s="1"/>
  <c r="R40" i="3"/>
  <c r="R41" i="3" s="1"/>
  <c r="F39" i="3"/>
  <c r="L39" i="3"/>
  <c r="D40" i="3"/>
  <c r="L24" i="3"/>
  <c r="E24" i="3"/>
  <c r="E39" i="3"/>
  <c r="J24" i="3"/>
  <c r="J40" i="3" s="1"/>
  <c r="J39" i="3"/>
  <c r="G39" i="3"/>
  <c r="G40" i="3" s="1"/>
  <c r="E40" i="3" l="1"/>
  <c r="L40" i="3"/>
  <c r="L41" i="3" s="1"/>
  <c r="D4" i="2" l="1"/>
  <c r="D6" i="2"/>
  <c r="D8" i="2"/>
  <c r="D15" i="2"/>
  <c r="F15" i="2" s="1"/>
  <c r="F24" i="2" s="1"/>
  <c r="E15" i="2"/>
  <c r="E24" i="2" s="1"/>
  <c r="H15" i="2"/>
  <c r="H24" i="2" s="1"/>
  <c r="H40" i="2" s="1"/>
  <c r="I15" i="2"/>
  <c r="J15" i="2"/>
  <c r="L15" i="2" s="1"/>
  <c r="L24" i="2" s="1"/>
  <c r="K15" i="2"/>
  <c r="O15" i="2"/>
  <c r="R15" i="2"/>
  <c r="R24" i="2" s="1"/>
  <c r="D16" i="2"/>
  <c r="E16" i="2"/>
  <c r="F16" i="2"/>
  <c r="G16" i="2"/>
  <c r="I16" i="2" s="1"/>
  <c r="H16" i="2"/>
  <c r="J16" i="2"/>
  <c r="L16" i="2" s="1"/>
  <c r="K16" i="2"/>
  <c r="O16" i="2"/>
  <c r="R16" i="2"/>
  <c r="D17" i="2"/>
  <c r="F17" i="2" s="1"/>
  <c r="E17" i="2"/>
  <c r="G17" i="2"/>
  <c r="I17" i="2" s="1"/>
  <c r="H17" i="2"/>
  <c r="J17" i="2"/>
  <c r="K17" i="2"/>
  <c r="L17" i="2"/>
  <c r="O17" i="2"/>
  <c r="R17" i="2"/>
  <c r="D18" i="2"/>
  <c r="F18" i="2" s="1"/>
  <c r="E18" i="2"/>
  <c r="I18" i="2"/>
  <c r="J18" i="2"/>
  <c r="L18" i="2" s="1"/>
  <c r="K18" i="2"/>
  <c r="O18" i="2"/>
  <c r="R18" i="2"/>
  <c r="D19" i="2"/>
  <c r="F19" i="2" s="1"/>
  <c r="E19" i="2"/>
  <c r="G19" i="2"/>
  <c r="I19" i="2" s="1"/>
  <c r="H19" i="2"/>
  <c r="J19" i="2"/>
  <c r="K19" i="2"/>
  <c r="L19" i="2"/>
  <c r="O19" i="2"/>
  <c r="R19" i="2"/>
  <c r="D20" i="2"/>
  <c r="F20" i="2" s="1"/>
  <c r="E20" i="2"/>
  <c r="H20" i="2"/>
  <c r="I20" i="2"/>
  <c r="J20" i="2"/>
  <c r="L20" i="2" s="1"/>
  <c r="K20" i="2"/>
  <c r="O20" i="2"/>
  <c r="R20" i="2"/>
  <c r="D21" i="2"/>
  <c r="E21" i="2"/>
  <c r="F21" i="2"/>
  <c r="H21" i="2"/>
  <c r="I21" i="2" s="1"/>
  <c r="J21" i="2"/>
  <c r="K21" i="2"/>
  <c r="L21" i="2"/>
  <c r="O21" i="2"/>
  <c r="R21" i="2"/>
  <c r="D22" i="2"/>
  <c r="F22" i="2" s="1"/>
  <c r="E22" i="2"/>
  <c r="G22" i="2"/>
  <c r="H22" i="2"/>
  <c r="I22" i="2"/>
  <c r="J22" i="2"/>
  <c r="K22" i="2"/>
  <c r="L22" i="2"/>
  <c r="O22" i="2"/>
  <c r="R22" i="2"/>
  <c r="D23" i="2"/>
  <c r="E23" i="2"/>
  <c r="F23" i="2"/>
  <c r="G23" i="2"/>
  <c r="H23" i="2"/>
  <c r="I23" i="2"/>
  <c r="J23" i="2"/>
  <c r="L23" i="2" s="1"/>
  <c r="K23" i="2"/>
  <c r="O23" i="2"/>
  <c r="R23" i="2"/>
  <c r="G24" i="2"/>
  <c r="G40" i="2" s="1"/>
  <c r="K24" i="2"/>
  <c r="K40" i="2" s="1"/>
  <c r="M24" i="2"/>
  <c r="M40" i="2" s="1"/>
  <c r="N24" i="2"/>
  <c r="N40" i="2" s="1"/>
  <c r="O24" i="2"/>
  <c r="O40" i="2" s="1"/>
  <c r="O41" i="2" s="1"/>
  <c r="P24" i="2"/>
  <c r="Q24" i="2"/>
  <c r="Q40" i="2" s="1"/>
  <c r="D28" i="2"/>
  <c r="D39" i="2" s="1"/>
  <c r="E28" i="2"/>
  <c r="G28" i="2"/>
  <c r="I28" i="2" s="1"/>
  <c r="H28" i="2"/>
  <c r="H39" i="2" s="1"/>
  <c r="J28" i="2"/>
  <c r="K28" i="2"/>
  <c r="L28" i="2"/>
  <c r="O28" i="2"/>
  <c r="R28" i="2"/>
  <c r="D29" i="2"/>
  <c r="F29" i="2" s="1"/>
  <c r="E29" i="2"/>
  <c r="E39" i="2" s="1"/>
  <c r="G29" i="2"/>
  <c r="H29" i="2"/>
  <c r="I29" i="2"/>
  <c r="J29" i="2"/>
  <c r="K29" i="2"/>
  <c r="L29" i="2"/>
  <c r="O29" i="2"/>
  <c r="R29" i="2"/>
  <c r="D30" i="2"/>
  <c r="E30" i="2"/>
  <c r="F30" i="2"/>
  <c r="G30" i="2"/>
  <c r="H30" i="2"/>
  <c r="I30" i="2"/>
  <c r="J30" i="2"/>
  <c r="L30" i="2" s="1"/>
  <c r="K30" i="2"/>
  <c r="O30" i="2"/>
  <c r="R30" i="2"/>
  <c r="D31" i="2"/>
  <c r="E31" i="2"/>
  <c r="F31" i="2"/>
  <c r="G31" i="2"/>
  <c r="I31" i="2" s="1"/>
  <c r="H31" i="2"/>
  <c r="J31" i="2"/>
  <c r="L31" i="2" s="1"/>
  <c r="K31" i="2"/>
  <c r="O31" i="2"/>
  <c r="R31" i="2"/>
  <c r="D32" i="2"/>
  <c r="F32" i="2" s="1"/>
  <c r="E32" i="2"/>
  <c r="G32" i="2"/>
  <c r="I32" i="2" s="1"/>
  <c r="H32" i="2"/>
  <c r="J32" i="2"/>
  <c r="K32" i="2"/>
  <c r="L32" i="2"/>
  <c r="O32" i="2"/>
  <c r="R32" i="2"/>
  <c r="D33" i="2"/>
  <c r="F33" i="2" s="1"/>
  <c r="E33" i="2"/>
  <c r="G33" i="2"/>
  <c r="H33" i="2"/>
  <c r="I33" i="2"/>
  <c r="J33" i="2"/>
  <c r="K33" i="2"/>
  <c r="L33" i="2"/>
  <c r="O33" i="2"/>
  <c r="R33" i="2"/>
  <c r="D34" i="2"/>
  <c r="E34" i="2"/>
  <c r="F34" i="2"/>
  <c r="G34" i="2"/>
  <c r="H34" i="2"/>
  <c r="I34" i="2"/>
  <c r="J34" i="2"/>
  <c r="L34" i="2" s="1"/>
  <c r="K34" i="2"/>
  <c r="O34" i="2"/>
  <c r="R34" i="2"/>
  <c r="D35" i="2"/>
  <c r="E35" i="2"/>
  <c r="F35" i="2"/>
  <c r="G35" i="2"/>
  <c r="I35" i="2" s="1"/>
  <c r="I39" i="2" s="1"/>
  <c r="H35" i="2"/>
  <c r="J35" i="2"/>
  <c r="L35" i="2" s="1"/>
  <c r="K35" i="2"/>
  <c r="O35" i="2"/>
  <c r="R35" i="2"/>
  <c r="D36" i="2"/>
  <c r="F36" i="2" s="1"/>
  <c r="E36" i="2"/>
  <c r="G36" i="2"/>
  <c r="I36" i="2" s="1"/>
  <c r="H36" i="2"/>
  <c r="J36" i="2"/>
  <c r="K36" i="2"/>
  <c r="L36" i="2"/>
  <c r="O36" i="2"/>
  <c r="R36" i="2"/>
  <c r="D37" i="2"/>
  <c r="F37" i="2" s="1"/>
  <c r="E37" i="2"/>
  <c r="G37" i="2"/>
  <c r="H37" i="2"/>
  <c r="I37" i="2"/>
  <c r="J37" i="2"/>
  <c r="K37" i="2"/>
  <c r="L37" i="2"/>
  <c r="O37" i="2"/>
  <c r="R37" i="2"/>
  <c r="D38" i="2"/>
  <c r="E38" i="2"/>
  <c r="F38" i="2"/>
  <c r="G38" i="2"/>
  <c r="H38" i="2"/>
  <c r="I38" i="2"/>
  <c r="J38" i="2"/>
  <c r="L38" i="2" s="1"/>
  <c r="K38" i="2"/>
  <c r="O38" i="2"/>
  <c r="R38" i="2"/>
  <c r="R39" i="2" s="1"/>
  <c r="G39" i="2"/>
  <c r="K39" i="2"/>
  <c r="M39" i="2"/>
  <c r="N39" i="2"/>
  <c r="O39" i="2"/>
  <c r="P39" i="2"/>
  <c r="Q39" i="2"/>
  <c r="P40" i="2"/>
  <c r="R40" i="2" l="1"/>
  <c r="R41" i="2" s="1"/>
  <c r="I24" i="2"/>
  <c r="I40" i="2" s="1"/>
  <c r="I41" i="2" s="1"/>
  <c r="L40" i="2"/>
  <c r="L41" i="2" s="1"/>
  <c r="L39" i="2"/>
  <c r="E40" i="2"/>
  <c r="J39" i="2"/>
  <c r="J24" i="2"/>
  <c r="F28" i="2"/>
  <c r="F39" i="2" s="1"/>
  <c r="F40" i="2" s="1"/>
  <c r="F41" i="2" s="1"/>
  <c r="D24" i="2"/>
  <c r="D40" i="2" s="1"/>
  <c r="J40" i="2" l="1"/>
  <c r="Q39" i="1" l="1"/>
  <c r="N39" i="1"/>
  <c r="R38" i="1"/>
  <c r="O38" i="1"/>
  <c r="K38" i="1"/>
  <c r="J38" i="1"/>
  <c r="L38" i="1" s="1"/>
  <c r="H38" i="1"/>
  <c r="I38" i="1" s="1"/>
  <c r="G38" i="1"/>
  <c r="F38" i="1"/>
  <c r="E38" i="1"/>
  <c r="D38" i="1"/>
  <c r="R37" i="1"/>
  <c r="O37" i="1"/>
  <c r="O39" i="1" s="1"/>
  <c r="K37" i="1"/>
  <c r="L37" i="1" s="1"/>
  <c r="J37" i="1"/>
  <c r="I37" i="1"/>
  <c r="H37" i="1"/>
  <c r="G37" i="1"/>
  <c r="E37" i="1"/>
  <c r="D37" i="1"/>
  <c r="F37" i="1" s="1"/>
  <c r="R36" i="1"/>
  <c r="O36" i="1"/>
  <c r="L36" i="1"/>
  <c r="K36" i="1"/>
  <c r="J36" i="1"/>
  <c r="H36" i="1"/>
  <c r="G36" i="1"/>
  <c r="I36" i="1" s="1"/>
  <c r="E36" i="1"/>
  <c r="D36" i="1"/>
  <c r="F36" i="1" s="1"/>
  <c r="R35" i="1"/>
  <c r="R39" i="1" s="1"/>
  <c r="O35" i="1"/>
  <c r="K35" i="1"/>
  <c r="J35" i="1"/>
  <c r="L35" i="1" s="1"/>
  <c r="H35" i="1"/>
  <c r="G35" i="1"/>
  <c r="I35" i="1" s="1"/>
  <c r="E35" i="1"/>
  <c r="F35" i="1" s="1"/>
  <c r="D35" i="1"/>
  <c r="R34" i="1"/>
  <c r="O34" i="1"/>
  <c r="K34" i="1"/>
  <c r="J34" i="1"/>
  <c r="L34" i="1" s="1"/>
  <c r="H34" i="1"/>
  <c r="I34" i="1" s="1"/>
  <c r="G34" i="1"/>
  <c r="F34" i="1"/>
  <c r="E34" i="1"/>
  <c r="D34" i="1"/>
  <c r="R33" i="1"/>
  <c r="O33" i="1"/>
  <c r="K33" i="1"/>
  <c r="L33" i="1" s="1"/>
  <c r="J33" i="1"/>
  <c r="I33" i="1"/>
  <c r="H33" i="1"/>
  <c r="G33" i="1"/>
  <c r="E33" i="1"/>
  <c r="D33" i="1"/>
  <c r="F33" i="1" s="1"/>
  <c r="R32" i="1"/>
  <c r="P32" i="1"/>
  <c r="P39" i="1" s="1"/>
  <c r="P40" i="1" s="1"/>
  <c r="O32" i="1"/>
  <c r="M32" i="1"/>
  <c r="M39" i="1" s="1"/>
  <c r="K32" i="1"/>
  <c r="J32" i="1"/>
  <c r="L32" i="1" s="1"/>
  <c r="H32" i="1"/>
  <c r="G32" i="1"/>
  <c r="I32" i="1" s="1"/>
  <c r="F32" i="1"/>
  <c r="E32" i="1"/>
  <c r="D32" i="1"/>
  <c r="R31" i="1"/>
  <c r="O31" i="1"/>
  <c r="K31" i="1"/>
  <c r="J31" i="1"/>
  <c r="L31" i="1" s="1"/>
  <c r="I31" i="1"/>
  <c r="H31" i="1"/>
  <c r="G31" i="1"/>
  <c r="E31" i="1"/>
  <c r="D31" i="1"/>
  <c r="F31" i="1" s="1"/>
  <c r="R30" i="1"/>
  <c r="O30" i="1"/>
  <c r="L30" i="1"/>
  <c r="K30" i="1"/>
  <c r="J30" i="1"/>
  <c r="H30" i="1"/>
  <c r="G30" i="1"/>
  <c r="I30" i="1" s="1"/>
  <c r="E30" i="1"/>
  <c r="D30" i="1"/>
  <c r="F30" i="1" s="1"/>
  <c r="R29" i="1"/>
  <c r="O29" i="1"/>
  <c r="K29" i="1"/>
  <c r="K39" i="1" s="1"/>
  <c r="J29" i="1"/>
  <c r="H29" i="1"/>
  <c r="G29" i="1"/>
  <c r="G39" i="1" s="1"/>
  <c r="E29" i="1"/>
  <c r="D29" i="1"/>
  <c r="F29" i="1" s="1"/>
  <c r="R28" i="1"/>
  <c r="O28" i="1"/>
  <c r="K28" i="1"/>
  <c r="J28" i="1"/>
  <c r="J39" i="1" s="1"/>
  <c r="H28" i="1"/>
  <c r="H39" i="1" s="1"/>
  <c r="G28" i="1"/>
  <c r="I28" i="1" s="1"/>
  <c r="F28" i="1"/>
  <c r="E28" i="1"/>
  <c r="E39" i="1" s="1"/>
  <c r="D28" i="1"/>
  <c r="D39" i="1" s="1"/>
  <c r="Q24" i="1"/>
  <c r="Q40" i="1" s="1"/>
  <c r="P24" i="1"/>
  <c r="N24" i="1"/>
  <c r="N40" i="1" s="1"/>
  <c r="M24" i="1"/>
  <c r="R23" i="1"/>
  <c r="O23" i="1"/>
  <c r="L23" i="1"/>
  <c r="K23" i="1"/>
  <c r="J23" i="1"/>
  <c r="H23" i="1"/>
  <c r="I23" i="1" s="1"/>
  <c r="G23" i="1"/>
  <c r="E23" i="1"/>
  <c r="D23" i="1"/>
  <c r="F23" i="1" s="1"/>
  <c r="R22" i="1"/>
  <c r="O22" i="1"/>
  <c r="K22" i="1"/>
  <c r="L22" i="1" s="1"/>
  <c r="J22" i="1"/>
  <c r="H22" i="1"/>
  <c r="G22" i="1"/>
  <c r="I22" i="1" s="1"/>
  <c r="E22" i="1"/>
  <c r="D22" i="1"/>
  <c r="F22" i="1" s="1"/>
  <c r="R21" i="1"/>
  <c r="O21" i="1"/>
  <c r="K21" i="1"/>
  <c r="J21" i="1"/>
  <c r="L21" i="1" s="1"/>
  <c r="I21" i="1"/>
  <c r="E21" i="1"/>
  <c r="D21" i="1"/>
  <c r="F21" i="1" s="1"/>
  <c r="R20" i="1"/>
  <c r="O20" i="1"/>
  <c r="K20" i="1"/>
  <c r="L20" i="1" s="1"/>
  <c r="J20" i="1"/>
  <c r="H20" i="1"/>
  <c r="I20" i="1" s="1"/>
  <c r="F20" i="1"/>
  <c r="E20" i="1"/>
  <c r="D20" i="1"/>
  <c r="R19" i="1"/>
  <c r="O19" i="1"/>
  <c r="K19" i="1"/>
  <c r="J19" i="1"/>
  <c r="L19" i="1" s="1"/>
  <c r="I19" i="1"/>
  <c r="H19" i="1"/>
  <c r="G19" i="1"/>
  <c r="E19" i="1"/>
  <c r="F19" i="1" s="1"/>
  <c r="D19" i="1"/>
  <c r="R18" i="1"/>
  <c r="O18" i="1"/>
  <c r="L18" i="1"/>
  <c r="K18" i="1"/>
  <c r="J18" i="1"/>
  <c r="I18" i="1"/>
  <c r="F18" i="1"/>
  <c r="E18" i="1"/>
  <c r="D18" i="1"/>
  <c r="R17" i="1"/>
  <c r="O17" i="1"/>
  <c r="K17" i="1"/>
  <c r="J17" i="1"/>
  <c r="L17" i="1" s="1"/>
  <c r="I17" i="1"/>
  <c r="H17" i="1"/>
  <c r="G17" i="1"/>
  <c r="E17" i="1"/>
  <c r="E24" i="1" s="1"/>
  <c r="D17" i="1"/>
  <c r="R16" i="1"/>
  <c r="O16" i="1"/>
  <c r="L16" i="1"/>
  <c r="K16" i="1"/>
  <c r="J16" i="1"/>
  <c r="H16" i="1"/>
  <c r="I16" i="1" s="1"/>
  <c r="G16" i="1"/>
  <c r="G24" i="1" s="1"/>
  <c r="G40" i="1" s="1"/>
  <c r="E16" i="1"/>
  <c r="D16" i="1"/>
  <c r="F16" i="1" s="1"/>
  <c r="R15" i="1"/>
  <c r="R24" i="1" s="1"/>
  <c r="R40" i="1" s="1"/>
  <c r="R41" i="1" s="1"/>
  <c r="O15" i="1"/>
  <c r="O24" i="1" s="1"/>
  <c r="O40" i="1" s="1"/>
  <c r="O41" i="1" s="1"/>
  <c r="K15" i="1"/>
  <c r="K24" i="1" s="1"/>
  <c r="K40" i="1" s="1"/>
  <c r="J15" i="1"/>
  <c r="J24" i="1" s="1"/>
  <c r="H15" i="1"/>
  <c r="H24" i="1" s="1"/>
  <c r="H40" i="1" s="1"/>
  <c r="F15" i="1"/>
  <c r="E15" i="1"/>
  <c r="D15" i="1"/>
  <c r="D24" i="1" s="1"/>
  <c r="D40" i="1" s="1"/>
  <c r="D8" i="1"/>
  <c r="D6" i="1"/>
  <c r="D4" i="1"/>
  <c r="E40" i="1" l="1"/>
  <c r="I39" i="1"/>
  <c r="F39" i="1"/>
  <c r="F24" i="1"/>
  <c r="F40" i="1" s="1"/>
  <c r="F41" i="1" s="1"/>
  <c r="J40" i="1"/>
  <c r="M40" i="1"/>
  <c r="L15" i="1"/>
  <c r="L24" i="1" s="1"/>
  <c r="F17" i="1"/>
  <c r="L29" i="1"/>
  <c r="I15" i="1"/>
  <c r="I24" i="1" s="1"/>
  <c r="I40" i="1" s="1"/>
  <c r="I41" i="1" s="1"/>
  <c r="L28" i="1"/>
  <c r="L39" i="1" s="1"/>
  <c r="I29" i="1"/>
  <c r="L40" i="1" l="1"/>
  <c r="L41" i="1" s="1"/>
</calcChain>
</file>

<file path=xl/sharedStrings.xml><?xml version="1.0" encoding="utf-8"?>
<sst xmlns="http://schemas.openxmlformats.org/spreadsheetml/2006/main" count="1955" uniqueCount="125">
  <si>
    <t>Střednědobý výhled hospodaření příspěvkové organizace na období let 2021-2022</t>
  </si>
  <si>
    <t>Název organizace:</t>
  </si>
  <si>
    <t>IČO:</t>
  </si>
  <si>
    <t>Sídlo:</t>
  </si>
  <si>
    <t xml:space="preserve">Poř.č. řádku </t>
  </si>
  <si>
    <t>Ukazatel</t>
  </si>
  <si>
    <t>Skutečnost 2018</t>
  </si>
  <si>
    <t>Plán 2019</t>
  </si>
  <si>
    <t>Požadavek na rozpočet 2020</t>
  </si>
  <si>
    <t>Výhled rozpočtu 2021</t>
  </si>
  <si>
    <t>Výhled rozpočtu 2022</t>
  </si>
  <si>
    <t>Hlavní činnost</t>
  </si>
  <si>
    <t>Doplňková činnost</t>
  </si>
  <si>
    <t>Organizace celkem</t>
  </si>
  <si>
    <t>VÝNOSY</t>
  </si>
  <si>
    <t>Výnosy Hl.Č. celkem</t>
  </si>
  <si>
    <t>Výnosy DČ</t>
  </si>
  <si>
    <t>1.</t>
  </si>
  <si>
    <t>Tržby  601-609</t>
  </si>
  <si>
    <t>2.</t>
  </si>
  <si>
    <t>Provozní příspěvek zřizovatele</t>
  </si>
  <si>
    <t>3.</t>
  </si>
  <si>
    <t>Účelový příspěvek zřizovatele (s vyúčtováním) - granty OŠ, OE</t>
  </si>
  <si>
    <t>4.</t>
  </si>
  <si>
    <t>Provozní dotace z jiných zdrojů (mimo SMCH)</t>
  </si>
  <si>
    <t>5.</t>
  </si>
  <si>
    <t>Zúčtování 403 do výnosů</t>
  </si>
  <si>
    <t>6.</t>
  </si>
  <si>
    <t>Zapojení fondů do výnosů</t>
  </si>
  <si>
    <t>7.</t>
  </si>
  <si>
    <t>Ostatní výnosy</t>
  </si>
  <si>
    <t>8.</t>
  </si>
  <si>
    <t>z toho: příjmy z pronájmu majetku</t>
  </si>
  <si>
    <t>9.</t>
  </si>
  <si>
    <t>příjmy z prodeje majetku</t>
  </si>
  <si>
    <t>10.</t>
  </si>
  <si>
    <t>Výnosy celkem</t>
  </si>
  <si>
    <t xml:space="preserve">NÁKLADY  </t>
  </si>
  <si>
    <t>Náklady Hl.Č celkem</t>
  </si>
  <si>
    <t>Náklady DČ</t>
  </si>
  <si>
    <t>NÁKLADY</t>
  </si>
  <si>
    <t>11.</t>
  </si>
  <si>
    <t>Opravy a udržování</t>
  </si>
  <si>
    <t>12.</t>
  </si>
  <si>
    <t>Spotřeba materiálu</t>
  </si>
  <si>
    <t>13.</t>
  </si>
  <si>
    <t>Spotřeba energie</t>
  </si>
  <si>
    <t>14.</t>
  </si>
  <si>
    <t>Služby</t>
  </si>
  <si>
    <t>15.</t>
  </si>
  <si>
    <t>Mzdové náklady</t>
  </si>
  <si>
    <t>16.</t>
  </si>
  <si>
    <t>v tom:  mzdy zaměstnanců</t>
  </si>
  <si>
    <t>17.</t>
  </si>
  <si>
    <t>ostatní osobní náklady</t>
  </si>
  <si>
    <t>18.</t>
  </si>
  <si>
    <t>Povinné pojistné placené zaměstnavatelem</t>
  </si>
  <si>
    <t>19.</t>
  </si>
  <si>
    <t>Daně a poplatky</t>
  </si>
  <si>
    <t>20.</t>
  </si>
  <si>
    <t>Odpisy nehmotného a hmotného investičního majetku</t>
  </si>
  <si>
    <t>21.</t>
  </si>
  <si>
    <t>Ostatní náklady</t>
  </si>
  <si>
    <t>23.</t>
  </si>
  <si>
    <t>Náklady celkem</t>
  </si>
  <si>
    <t>25.</t>
  </si>
  <si>
    <t>Výsledek hospodaření</t>
  </si>
  <si>
    <t>26.</t>
  </si>
  <si>
    <t>Čistý zisk/ztráta (bez provozního příspěvku zřizovatele)</t>
  </si>
  <si>
    <t>Odvod do rozpočtu zřizovatele</t>
  </si>
  <si>
    <t>Skutečnost</t>
  </si>
  <si>
    <t>Plán</t>
  </si>
  <si>
    <t>Požadavek</t>
  </si>
  <si>
    <t>Výhled</t>
  </si>
  <si>
    <t>Investiční příspěvek/dotace</t>
  </si>
  <si>
    <t>Investiční příspěvek zřizovatel</t>
  </si>
  <si>
    <t>Ostatní investiční transfery</t>
  </si>
  <si>
    <t>Stavy peněžitých fondů</t>
  </si>
  <si>
    <t>Skutečnost k 31.12.</t>
  </si>
  <si>
    <t>Plán k 31.12.</t>
  </si>
  <si>
    <t>Plán R</t>
  </si>
  <si>
    <t>Výhled R+1</t>
  </si>
  <si>
    <t>Výhled R+2</t>
  </si>
  <si>
    <t>Stavy fondů</t>
  </si>
  <si>
    <t>Rezervní fond</t>
  </si>
  <si>
    <t>Fond investic</t>
  </si>
  <si>
    <t>Fond odměn</t>
  </si>
  <si>
    <t>FKSP</t>
  </si>
  <si>
    <t>Průměrný přepočtený stav zaměstnanců k:</t>
  </si>
  <si>
    <t>Plán 31.12.</t>
  </si>
  <si>
    <t>Komentář ke střednědobému výhledu rozpočtu:</t>
  </si>
  <si>
    <t>Dne:</t>
  </si>
  <si>
    <t xml:space="preserve">Schválil: </t>
  </si>
  <si>
    <t>Mgr. Libuše Slavíková</t>
  </si>
  <si>
    <t>Podpis:</t>
  </si>
  <si>
    <t>Hons Miloslav</t>
  </si>
  <si>
    <t>Moravcová Marcela</t>
  </si>
  <si>
    <t>v r. 2021 bude profinancována poslední část projektu ŠABLONY ve výši 600 tis</t>
  </si>
  <si>
    <t>Mgr. Ilona Zahálková</t>
  </si>
  <si>
    <t>Jana Kebrlová</t>
  </si>
  <si>
    <t>Mgr.Miroslav Žalud</t>
  </si>
  <si>
    <t>PaedDr. Mach Václav</t>
  </si>
  <si>
    <t>16.8.2019                                                                                    Sestavil:</t>
  </si>
  <si>
    <t xml:space="preserve">Edita Drexlerová </t>
  </si>
  <si>
    <t>Mgr. Vlasta Marková</t>
  </si>
  <si>
    <t xml:space="preserve">                                                                                                    Podpis:</t>
  </si>
  <si>
    <t>Základní škola Chomutov, Akademika Heyrovského 4539</t>
  </si>
  <si>
    <t>46789758</t>
  </si>
  <si>
    <t>Chomutov, Akademika Heyrovského 4539</t>
  </si>
  <si>
    <t>Alena Bažantová</t>
  </si>
  <si>
    <t>Mgr. Miloš Zelenka</t>
  </si>
  <si>
    <t>Ing. Vladimíra Nováková</t>
  </si>
  <si>
    <t>Věra Buchtová</t>
  </si>
  <si>
    <t>doplňková činnost:   rozpočet pro další roky s mírným nárůstem</t>
  </si>
  <si>
    <t>vlastní činnost:           rozpočet pro další roky s mírným nárůstem</t>
  </si>
  <si>
    <t xml:space="preserve">rozpočet ostatních transferů:     rozpočet pouze na náklady hrazené KÚ, ostatní transfery nejsou zatím nárokovány;  růst nákladů na mzdy a odvody z mezd  </t>
  </si>
  <si>
    <t xml:space="preserve">rozpočet zřizovatele:       předpokládaný růst cen. Pro další roky předpokládáme další nárůst. </t>
  </si>
  <si>
    <t>Mgr. Hana Horská</t>
  </si>
  <si>
    <t>Střednědobý výhled rozpočtu počítá s postupným nasvyšováním platů ped.  Pracovníků cca 10% ročně., dále pak s požedavkem na rozpočet zřizovatele na stejné výši jako na rok 2019, s tím, že případné zvýšení nákladů je možné pokrýt navýšením úplaty za vzdělání, které nebylo provedeno posledních deset let.</t>
  </si>
  <si>
    <t>Mgr. Karel Žižka</t>
  </si>
  <si>
    <t>Khůnová Markéta</t>
  </si>
  <si>
    <t>Mateřská škola Chomutov, příspěvková organizace</t>
  </si>
  <si>
    <t>Jiráskova 4335, 430 03  Chomutov</t>
  </si>
  <si>
    <t>Bc. Eliška Smetanová</t>
  </si>
  <si>
    <t>Bc. Radoslav Malarik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</si>
</sst>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#,##0.0_ ;[Red]\-#,##0.0\ "/>
  </numFmts>
  <fonts count="2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6"/>
      <color indexed="8"/>
      <name val="Calibri"/>
      <family val="2"/>
      <charset val="238"/>
    </font>
    <font>
      <b/>
      <sz val="16"/>
      <name val="Calibri"/>
      <family val="2"/>
      <charset val="238"/>
    </font>
    <font>
      <sz val="11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sz val="14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b/>
      <sz val="11"/>
      <name val="Calibri"/>
      <family val="2"/>
      <charset val="238"/>
    </font>
    <font>
      <b/>
      <sz val="10"/>
      <color indexed="8"/>
      <name val="Calibri"/>
      <family val="2"/>
      <charset val="238"/>
    </font>
    <font>
      <b/>
      <sz val="14"/>
      <color indexed="9"/>
      <name val="Calibri"/>
      <family val="2"/>
      <charset val="238"/>
    </font>
    <font>
      <i/>
      <sz val="11"/>
      <color indexed="8"/>
      <name val="Calibri"/>
      <family val="2"/>
      <charset val="238"/>
    </font>
    <font>
      <b/>
      <i/>
      <sz val="11"/>
      <color indexed="8"/>
      <name val="Calibri"/>
      <family val="2"/>
      <charset val="238"/>
    </font>
    <font>
      <b/>
      <sz val="9"/>
      <color indexed="8"/>
      <name val="Calibri"/>
      <family val="2"/>
      <charset val="238"/>
    </font>
    <font>
      <sz val="10"/>
      <name val="Calibri"/>
      <family val="2"/>
      <charset val="238"/>
    </font>
  </fonts>
  <fills count="2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9"/>
        <bgColor indexed="64"/>
      </patternFill>
    </fill>
  </fills>
  <borders count="6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3" fillId="0" borderId="0"/>
  </cellStyleXfs>
  <cellXfs count="326">
    <xf numFmtId="0" fontId="0" fillId="0" borderId="0" xfId="0"/>
    <xf numFmtId="0" fontId="0" fillId="2" borderId="0" xfId="0" applyFill="1" applyProtection="1"/>
    <xf numFmtId="10" fontId="0" fillId="2" borderId="0" xfId="0" applyNumberFormat="1" applyFont="1" applyFill="1" applyProtection="1"/>
    <xf numFmtId="0" fontId="0" fillId="2" borderId="0" xfId="0" applyFill="1"/>
    <xf numFmtId="0" fontId="0" fillId="0" borderId="0" xfId="0" applyFill="1"/>
    <xf numFmtId="0" fontId="2" fillId="2" borderId="0" xfId="0" applyFont="1" applyFill="1" applyProtection="1"/>
    <xf numFmtId="49" fontId="3" fillId="0" borderId="0" xfId="0" applyNumberFormat="1" applyFont="1" applyFill="1" applyAlignment="1" applyProtection="1">
      <alignment horizontal="left"/>
      <protection locked="0"/>
    </xf>
    <xf numFmtId="49" fontId="4" fillId="2" borderId="0" xfId="0" applyNumberFormat="1" applyFont="1" applyFill="1" applyAlignment="1" applyProtection="1">
      <alignment horizontal="left"/>
    </xf>
    <xf numFmtId="49" fontId="4" fillId="0" borderId="0" xfId="0" applyNumberFormat="1" applyFont="1" applyFill="1" applyAlignment="1" applyProtection="1">
      <alignment horizontal="left"/>
    </xf>
    <xf numFmtId="49" fontId="4" fillId="0" borderId="0" xfId="0" applyNumberFormat="1" applyFont="1" applyFill="1" applyAlignment="1" applyProtection="1">
      <alignment horizontal="left"/>
      <protection locked="0"/>
    </xf>
    <xf numFmtId="0" fontId="1" fillId="0" borderId="1" xfId="0" applyFont="1" applyBorder="1" applyAlignment="1" applyProtection="1">
      <alignment vertical="center" wrapText="1"/>
    </xf>
    <xf numFmtId="0" fontId="1" fillId="0" borderId="2" xfId="0" applyFont="1" applyBorder="1" applyAlignment="1" applyProtection="1">
      <alignment vertical="center"/>
    </xf>
    <xf numFmtId="0" fontId="5" fillId="0" borderId="3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center" vertical="center"/>
    </xf>
    <xf numFmtId="0" fontId="1" fillId="0" borderId="8" xfId="0" applyFont="1" applyBorder="1" applyAlignment="1" applyProtection="1">
      <alignment vertical="center" wrapText="1"/>
    </xf>
    <xf numFmtId="0" fontId="1" fillId="0" borderId="9" xfId="0" applyFont="1" applyBorder="1" applyAlignment="1" applyProtection="1">
      <alignment vertical="center"/>
    </xf>
    <xf numFmtId="0" fontId="1" fillId="3" borderId="10" xfId="0" applyFont="1" applyFill="1" applyBorder="1" applyAlignment="1" applyProtection="1">
      <alignment horizontal="center" vertical="center" wrapText="1"/>
    </xf>
    <xf numFmtId="0" fontId="1" fillId="3" borderId="11" xfId="0" applyFont="1" applyFill="1" applyBorder="1" applyAlignment="1" applyProtection="1">
      <alignment horizontal="center" vertical="center" wrapText="1"/>
    </xf>
    <xf numFmtId="0" fontId="1" fillId="3" borderId="12" xfId="0" applyFont="1" applyFill="1" applyBorder="1" applyAlignment="1" applyProtection="1">
      <alignment horizontal="center" vertical="center" wrapText="1"/>
    </xf>
    <xf numFmtId="0" fontId="1" fillId="3" borderId="13" xfId="0" applyFont="1" applyFill="1" applyBorder="1" applyAlignment="1" applyProtection="1">
      <alignment horizontal="center" vertical="center" wrapText="1"/>
    </xf>
    <xf numFmtId="0" fontId="1" fillId="4" borderId="14" xfId="0" applyFont="1" applyFill="1" applyBorder="1" applyAlignment="1" applyProtection="1">
      <alignment vertical="center" wrapText="1"/>
    </xf>
    <xf numFmtId="0" fontId="1" fillId="4" borderId="15" xfId="0" applyFont="1" applyFill="1" applyBorder="1" applyAlignment="1" applyProtection="1">
      <alignment vertical="center"/>
    </xf>
    <xf numFmtId="0" fontId="1" fillId="4" borderId="16" xfId="0" applyFont="1" applyFill="1" applyBorder="1" applyAlignment="1" applyProtection="1">
      <alignment horizontal="center" vertical="center" wrapText="1"/>
    </xf>
    <xf numFmtId="0" fontId="1" fillId="4" borderId="17" xfId="0" applyFont="1" applyFill="1" applyBorder="1" applyAlignment="1" applyProtection="1">
      <alignment horizontal="center" vertical="center" wrapText="1"/>
    </xf>
    <xf numFmtId="0" fontId="1" fillId="4" borderId="14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center" wrapText="1"/>
    </xf>
    <xf numFmtId="0" fontId="1" fillId="0" borderId="2" xfId="0" applyFont="1" applyBorder="1" applyAlignment="1" applyProtection="1">
      <alignment horizontal="center" vertical="center"/>
    </xf>
    <xf numFmtId="164" fontId="0" fillId="0" borderId="11" xfId="0" applyNumberForma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 wrapText="1"/>
    </xf>
    <xf numFmtId="0" fontId="1" fillId="0" borderId="11" xfId="0" applyFont="1" applyBorder="1" applyAlignment="1" applyProtection="1">
      <alignment horizontal="center" vertical="center" wrapText="1"/>
    </xf>
    <xf numFmtId="164" fontId="0" fillId="0" borderId="2" xfId="0" applyNumberFormat="1" applyBorder="1" applyAlignment="1" applyProtection="1">
      <alignment horizontal="center" vertical="center"/>
    </xf>
    <xf numFmtId="0" fontId="1" fillId="0" borderId="12" xfId="0" applyFont="1" applyBorder="1" applyAlignment="1" applyProtection="1">
      <alignment horizontal="center" vertical="center" wrapText="1"/>
    </xf>
    <xf numFmtId="164" fontId="0" fillId="0" borderId="18" xfId="0" applyNumberFormat="1" applyBorder="1" applyAlignment="1" applyProtection="1">
      <alignment horizontal="center" vertical="center"/>
    </xf>
    <xf numFmtId="0" fontId="1" fillId="0" borderId="8" xfId="0" applyFont="1" applyFill="1" applyBorder="1" applyAlignment="1" applyProtection="1">
      <alignment horizontal="center" wrapText="1"/>
    </xf>
    <xf numFmtId="0" fontId="1" fillId="0" borderId="9" xfId="0" applyFont="1" applyBorder="1" applyAlignment="1" applyProtection="1">
      <alignment horizontal="center" vertical="center"/>
    </xf>
    <xf numFmtId="164" fontId="0" fillId="0" borderId="19" xfId="0" applyNumberFormat="1" applyBorder="1" applyAlignment="1" applyProtection="1">
      <alignment horizontal="center" vertical="center"/>
    </xf>
    <xf numFmtId="0" fontId="0" fillId="0" borderId="19" xfId="0" applyFont="1" applyBorder="1" applyAlignment="1" applyProtection="1">
      <alignment horizontal="center" vertical="center" wrapText="1"/>
    </xf>
    <xf numFmtId="0" fontId="1" fillId="0" borderId="19" xfId="0" applyFont="1" applyBorder="1" applyAlignment="1" applyProtection="1">
      <alignment horizontal="center" vertical="center" wrapText="1"/>
    </xf>
    <xf numFmtId="164" fontId="0" fillId="0" borderId="20" xfId="0" applyNumberFormat="1" applyBorder="1" applyAlignment="1" applyProtection="1">
      <alignment horizontal="center" vertical="center"/>
    </xf>
    <xf numFmtId="0" fontId="1" fillId="0" borderId="21" xfId="0" applyFont="1" applyBorder="1" applyAlignment="1" applyProtection="1">
      <alignment horizontal="center" vertical="center" wrapText="1"/>
    </xf>
    <xf numFmtId="164" fontId="0" fillId="0" borderId="22" xfId="0" applyNumberFormat="1" applyBorder="1" applyAlignment="1" applyProtection="1">
      <alignment horizontal="center" vertical="center"/>
    </xf>
    <xf numFmtId="0" fontId="0" fillId="0" borderId="23" xfId="0" applyFill="1" applyBorder="1" applyAlignment="1" applyProtection="1">
      <alignment horizontal="center"/>
    </xf>
    <xf numFmtId="0" fontId="0" fillId="0" borderId="24" xfId="0" applyFill="1" applyBorder="1" applyProtection="1"/>
    <xf numFmtId="164" fontId="0" fillId="0" borderId="25" xfId="0" applyNumberFormat="1" applyFont="1" applyFill="1" applyBorder="1" applyAlignment="1" applyProtection="1">
      <alignment horizontal="right"/>
      <protection locked="0"/>
    </xf>
    <xf numFmtId="164" fontId="0" fillId="0" borderId="26" xfId="0" applyNumberFormat="1" applyFont="1" applyFill="1" applyBorder="1" applyAlignment="1" applyProtection="1">
      <alignment horizontal="right"/>
      <protection locked="0"/>
    </xf>
    <xf numFmtId="164" fontId="0" fillId="0" borderId="26" xfId="0" applyNumberFormat="1" applyFont="1" applyFill="1" applyBorder="1" applyAlignment="1" applyProtection="1">
      <alignment horizontal="right"/>
    </xf>
    <xf numFmtId="164" fontId="0" fillId="0" borderId="27" xfId="0" applyNumberFormat="1" applyFont="1" applyFill="1" applyBorder="1" applyAlignment="1" applyProtection="1">
      <alignment horizontal="right"/>
    </xf>
    <xf numFmtId="164" fontId="0" fillId="0" borderId="28" xfId="0" applyNumberFormat="1" applyFont="1" applyBorder="1" applyProtection="1">
      <protection locked="0"/>
    </xf>
    <xf numFmtId="164" fontId="0" fillId="0" borderId="29" xfId="0" applyNumberFormat="1" applyFont="1" applyBorder="1" applyProtection="1">
      <protection locked="0"/>
    </xf>
    <xf numFmtId="164" fontId="0" fillId="0" borderId="30" xfId="0" applyNumberFormat="1" applyFont="1" applyFill="1" applyBorder="1" applyAlignment="1" applyProtection="1">
      <alignment horizontal="right"/>
    </xf>
    <xf numFmtId="164" fontId="0" fillId="0" borderId="31" xfId="0" applyNumberFormat="1" applyFont="1" applyFill="1" applyBorder="1" applyAlignment="1" applyProtection="1">
      <alignment horizontal="right"/>
      <protection locked="0"/>
    </xf>
    <xf numFmtId="0" fontId="0" fillId="0" borderId="32" xfId="0" applyFill="1" applyBorder="1" applyAlignment="1" applyProtection="1">
      <alignment horizontal="center"/>
    </xf>
    <xf numFmtId="0" fontId="0" fillId="5" borderId="33" xfId="0" applyFill="1" applyBorder="1" applyProtection="1"/>
    <xf numFmtId="164" fontId="0" fillId="6" borderId="26" xfId="0" applyNumberFormat="1" applyFont="1" applyFill="1" applyBorder="1" applyAlignment="1" applyProtection="1">
      <alignment horizontal="right"/>
      <protection locked="0"/>
    </xf>
    <xf numFmtId="164" fontId="0" fillId="0" borderId="32" xfId="0" applyNumberFormat="1" applyFont="1" applyBorder="1" applyProtection="1">
      <protection locked="0"/>
    </xf>
    <xf numFmtId="164" fontId="0" fillId="0" borderId="34" xfId="0" applyNumberFormat="1" applyFont="1" applyBorder="1" applyProtection="1">
      <protection locked="0"/>
    </xf>
    <xf numFmtId="164" fontId="0" fillId="0" borderId="33" xfId="0" applyNumberFormat="1" applyFont="1" applyFill="1" applyBorder="1" applyAlignment="1" applyProtection="1">
      <alignment horizontal="right"/>
    </xf>
    <xf numFmtId="164" fontId="0" fillId="0" borderId="35" xfId="0" applyNumberFormat="1" applyFont="1" applyFill="1" applyBorder="1" applyAlignment="1" applyProtection="1">
      <alignment horizontal="right"/>
      <protection locked="0"/>
    </xf>
    <xf numFmtId="164" fontId="0" fillId="0" borderId="36" xfId="0" applyNumberFormat="1" applyFont="1" applyFill="1" applyBorder="1" applyAlignment="1" applyProtection="1">
      <alignment horizontal="right"/>
      <protection locked="0"/>
    </xf>
    <xf numFmtId="0" fontId="4" fillId="7" borderId="33" xfId="0" applyFont="1" applyFill="1" applyBorder="1" applyProtection="1"/>
    <xf numFmtId="164" fontId="0" fillId="6" borderId="37" xfId="0" applyNumberFormat="1" applyFont="1" applyFill="1" applyBorder="1" applyAlignment="1" applyProtection="1">
      <alignment horizontal="right"/>
      <protection locked="0"/>
    </xf>
    <xf numFmtId="0" fontId="4" fillId="0" borderId="33" xfId="0" applyFont="1" applyFill="1" applyBorder="1" applyAlignment="1" applyProtection="1">
      <alignment horizontal="left"/>
    </xf>
    <xf numFmtId="0" fontId="4" fillId="0" borderId="33" xfId="0" applyFont="1" applyBorder="1" applyProtection="1"/>
    <xf numFmtId="164" fontId="0" fillId="0" borderId="26" xfId="0" applyNumberFormat="1" applyFont="1" applyBorder="1" applyAlignment="1" applyProtection="1">
      <alignment horizontal="right"/>
      <protection locked="0"/>
    </xf>
    <xf numFmtId="0" fontId="6" fillId="0" borderId="33" xfId="0" applyFont="1" applyBorder="1" applyProtection="1"/>
    <xf numFmtId="0" fontId="0" fillId="0" borderId="33" xfId="0" applyBorder="1" applyProtection="1"/>
    <xf numFmtId="164" fontId="0" fillId="0" borderId="37" xfId="0" applyNumberFormat="1" applyFont="1" applyBorder="1" applyAlignment="1" applyProtection="1">
      <alignment horizontal="right"/>
      <protection locked="0"/>
    </xf>
    <xf numFmtId="0" fontId="0" fillId="0" borderId="38" xfId="0" applyFill="1" applyBorder="1" applyAlignment="1" applyProtection="1">
      <alignment horizontal="center"/>
    </xf>
    <xf numFmtId="0" fontId="0" fillId="0" borderId="39" xfId="0" applyBorder="1" applyAlignment="1" applyProtection="1">
      <alignment horizontal="left" indent="5"/>
    </xf>
    <xf numFmtId="164" fontId="0" fillId="0" borderId="40" xfId="0" applyNumberFormat="1" applyFont="1" applyFill="1" applyBorder="1" applyAlignment="1" applyProtection="1">
      <alignment horizontal="right"/>
    </xf>
    <xf numFmtId="164" fontId="0" fillId="0" borderId="41" xfId="0" applyNumberFormat="1" applyFont="1" applyFill="1" applyBorder="1" applyAlignment="1" applyProtection="1">
      <alignment horizontal="right"/>
    </xf>
    <xf numFmtId="164" fontId="0" fillId="0" borderId="42" xfId="0" applyNumberFormat="1" applyFont="1" applyFill="1" applyBorder="1" applyAlignment="1" applyProtection="1">
      <alignment horizontal="right"/>
      <protection locked="0"/>
    </xf>
    <xf numFmtId="164" fontId="0" fillId="0" borderId="43" xfId="0" applyNumberFormat="1" applyFont="1" applyBorder="1" applyAlignment="1" applyProtection="1">
      <alignment horizontal="right"/>
      <protection locked="0"/>
    </xf>
    <xf numFmtId="164" fontId="0" fillId="0" borderId="44" xfId="0" applyNumberFormat="1" applyFont="1" applyFill="1" applyBorder="1" applyAlignment="1" applyProtection="1">
      <alignment horizontal="right"/>
      <protection locked="0"/>
    </xf>
    <xf numFmtId="0" fontId="1" fillId="0" borderId="15" xfId="0" applyFont="1" applyFill="1" applyBorder="1" applyAlignment="1" applyProtection="1">
      <alignment horizontal="center"/>
    </xf>
    <xf numFmtId="0" fontId="1" fillId="4" borderId="13" xfId="0" applyFont="1" applyFill="1" applyBorder="1" applyProtection="1"/>
    <xf numFmtId="164" fontId="1" fillId="4" borderId="11" xfId="0" applyNumberFormat="1" applyFont="1" applyFill="1" applyBorder="1" applyAlignment="1" applyProtection="1">
      <alignment horizontal="right"/>
    </xf>
    <xf numFmtId="164" fontId="1" fillId="4" borderId="12" xfId="0" applyNumberFormat="1" applyFont="1" applyFill="1" applyBorder="1" applyAlignment="1" applyProtection="1">
      <alignment horizontal="right"/>
    </xf>
    <xf numFmtId="164" fontId="1" fillId="4" borderId="40" xfId="0" applyNumberFormat="1" applyFont="1" applyFill="1" applyBorder="1" applyAlignment="1" applyProtection="1">
      <alignment horizontal="right"/>
    </xf>
    <xf numFmtId="164" fontId="1" fillId="4" borderId="18" xfId="0" applyNumberFormat="1" applyFont="1" applyFill="1" applyBorder="1" applyAlignment="1" applyProtection="1">
      <alignment horizontal="right"/>
    </xf>
    <xf numFmtId="0" fontId="0" fillId="7" borderId="12" xfId="0" applyFill="1" applyBorder="1" applyAlignment="1" applyProtection="1">
      <alignment horizontal="center"/>
    </xf>
    <xf numFmtId="0" fontId="1" fillId="7" borderId="15" xfId="0" applyFont="1" applyFill="1" applyBorder="1" applyProtection="1"/>
    <xf numFmtId="164" fontId="7" fillId="7" borderId="13" xfId="0" applyNumberFormat="1" applyFont="1" applyFill="1" applyBorder="1" applyAlignment="1" applyProtection="1">
      <alignment horizontal="center"/>
    </xf>
    <xf numFmtId="164" fontId="7" fillId="7" borderId="18" xfId="0" applyNumberFormat="1" applyFont="1" applyFill="1" applyBorder="1" applyAlignment="1" applyProtection="1">
      <alignment horizontal="center"/>
    </xf>
    <xf numFmtId="164" fontId="7" fillId="7" borderId="12" xfId="0" applyNumberFormat="1" applyFont="1" applyFill="1" applyBorder="1" applyAlignment="1" applyProtection="1">
      <alignment horizontal="center"/>
    </xf>
    <xf numFmtId="164" fontId="0" fillId="0" borderId="11" xfId="0" applyNumberFormat="1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8" fillId="0" borderId="18" xfId="0" applyFont="1" applyFill="1" applyBorder="1" applyAlignment="1" applyProtection="1">
      <alignment horizontal="center" vertical="center"/>
    </xf>
    <xf numFmtId="164" fontId="0" fillId="0" borderId="2" xfId="0" applyNumberFormat="1" applyFont="1" applyBorder="1" applyAlignment="1" applyProtection="1">
      <alignment horizontal="center" vertical="center"/>
    </xf>
    <xf numFmtId="0" fontId="8" fillId="0" borderId="13" xfId="0" applyFont="1" applyFill="1" applyBorder="1" applyAlignment="1" applyProtection="1">
      <alignment horizontal="center" vertical="center"/>
    </xf>
    <xf numFmtId="164" fontId="0" fillId="0" borderId="18" xfId="0" applyNumberFormat="1" applyFont="1" applyBorder="1" applyAlignment="1" applyProtection="1">
      <alignment horizontal="center" vertical="center"/>
    </xf>
    <xf numFmtId="164" fontId="0" fillId="0" borderId="19" xfId="0" applyNumberFormat="1" applyFont="1" applyBorder="1" applyAlignment="1" applyProtection="1">
      <alignment horizontal="center" vertical="center"/>
    </xf>
    <xf numFmtId="0" fontId="0" fillId="0" borderId="19" xfId="0" applyFont="1" applyBorder="1" applyAlignment="1" applyProtection="1">
      <alignment horizontal="center" vertical="center"/>
    </xf>
    <xf numFmtId="0" fontId="8" fillId="0" borderId="22" xfId="0" applyFont="1" applyFill="1" applyBorder="1" applyAlignment="1" applyProtection="1">
      <alignment horizontal="center" vertical="center"/>
    </xf>
    <xf numFmtId="164" fontId="0" fillId="0" borderId="20" xfId="0" applyNumberFormat="1" applyFont="1" applyBorder="1" applyAlignment="1" applyProtection="1">
      <alignment horizontal="center" vertical="center"/>
    </xf>
    <xf numFmtId="0" fontId="8" fillId="0" borderId="45" xfId="0" applyFont="1" applyFill="1" applyBorder="1" applyAlignment="1" applyProtection="1">
      <alignment horizontal="center" vertical="center"/>
    </xf>
    <xf numFmtId="164" fontId="0" fillId="0" borderId="22" xfId="0" applyNumberFormat="1" applyFont="1" applyBorder="1" applyAlignment="1" applyProtection="1">
      <alignment horizontal="center" vertical="center"/>
    </xf>
    <xf numFmtId="0" fontId="0" fillId="0" borderId="24" xfId="0" applyBorder="1" applyProtection="1"/>
    <xf numFmtId="164" fontId="0" fillId="0" borderId="46" xfId="0" applyNumberFormat="1" applyFont="1" applyBorder="1" applyProtection="1">
      <protection locked="0"/>
    </xf>
    <xf numFmtId="0" fontId="0" fillId="0" borderId="33" xfId="0" applyFill="1" applyBorder="1" applyProtection="1"/>
    <xf numFmtId="164" fontId="0" fillId="6" borderId="34" xfId="0" applyNumberFormat="1" applyFont="1" applyFill="1" applyBorder="1" applyProtection="1">
      <protection locked="0"/>
    </xf>
    <xf numFmtId="164" fontId="0" fillId="0" borderId="47" xfId="0" applyNumberFormat="1" applyFont="1" applyBorder="1" applyProtection="1">
      <protection locked="0"/>
    </xf>
    <xf numFmtId="164" fontId="0" fillId="6" borderId="47" xfId="0" applyNumberFormat="1" applyFont="1" applyFill="1" applyBorder="1" applyProtection="1">
      <protection locked="0"/>
    </xf>
    <xf numFmtId="0" fontId="4" fillId="0" borderId="33" xfId="0" applyFont="1" applyBorder="1" applyAlignment="1" applyProtection="1">
      <alignment horizontal="left" indent="5"/>
    </xf>
    <xf numFmtId="0" fontId="0" fillId="0" borderId="48" xfId="0" applyFill="1" applyBorder="1" applyAlignment="1" applyProtection="1">
      <alignment horizontal="center"/>
    </xf>
    <xf numFmtId="0" fontId="0" fillId="0" borderId="49" xfId="0" applyBorder="1" applyProtection="1"/>
    <xf numFmtId="164" fontId="0" fillId="0" borderId="50" xfId="0" applyNumberFormat="1" applyFont="1" applyBorder="1" applyProtection="1">
      <protection locked="0"/>
    </xf>
    <xf numFmtId="0" fontId="1" fillId="7" borderId="14" xfId="0" applyFont="1" applyFill="1" applyBorder="1" applyProtection="1"/>
    <xf numFmtId="164" fontId="1" fillId="7" borderId="17" xfId="0" applyNumberFormat="1" applyFont="1" applyFill="1" applyBorder="1" applyProtection="1"/>
    <xf numFmtId="164" fontId="1" fillId="7" borderId="15" xfId="0" applyNumberFormat="1" applyFont="1" applyFill="1" applyBorder="1" applyProtection="1"/>
    <xf numFmtId="164" fontId="1" fillId="7" borderId="14" xfId="0" applyNumberFormat="1" applyFont="1" applyFill="1" applyBorder="1" applyProtection="1"/>
    <xf numFmtId="164" fontId="1" fillId="7" borderId="19" xfId="0" applyNumberFormat="1" applyFont="1" applyFill="1" applyBorder="1" applyProtection="1"/>
    <xf numFmtId="164" fontId="1" fillId="7" borderId="22" xfId="0" applyNumberFormat="1" applyFont="1" applyFill="1" applyBorder="1" applyProtection="1"/>
    <xf numFmtId="0" fontId="5" fillId="0" borderId="51" xfId="0" applyFont="1" applyFill="1" applyBorder="1" applyAlignment="1" applyProtection="1">
      <alignment horizontal="center"/>
    </xf>
    <xf numFmtId="0" fontId="5" fillId="8" borderId="51" xfId="0" applyFont="1" applyFill="1" applyBorder="1" applyAlignment="1" applyProtection="1">
      <alignment horizontal="left"/>
    </xf>
    <xf numFmtId="165" fontId="9" fillId="9" borderId="51" xfId="0" applyNumberFormat="1" applyFont="1" applyFill="1" applyBorder="1" applyAlignment="1" applyProtection="1"/>
    <xf numFmtId="165" fontId="9" fillId="9" borderId="11" xfId="0" applyNumberFormat="1" applyFont="1" applyFill="1" applyBorder="1" applyAlignment="1" applyProtection="1"/>
    <xf numFmtId="165" fontId="9" fillId="9" borderId="12" xfId="0" applyNumberFormat="1" applyFont="1" applyFill="1" applyBorder="1" applyAlignment="1" applyProtection="1"/>
    <xf numFmtId="165" fontId="9" fillId="9" borderId="42" xfId="0" applyNumberFormat="1" applyFont="1" applyFill="1" applyBorder="1" applyAlignment="1" applyProtection="1"/>
    <xf numFmtId="0" fontId="10" fillId="0" borderId="14" xfId="0" applyFont="1" applyFill="1" applyBorder="1" applyAlignment="1" applyProtection="1">
      <alignment horizontal="center"/>
    </xf>
    <xf numFmtId="0" fontId="10" fillId="0" borderId="14" xfId="0" applyFont="1" applyBorder="1" applyProtection="1"/>
    <xf numFmtId="0" fontId="10" fillId="10" borderId="3" xfId="0" applyFont="1" applyFill="1" applyBorder="1" applyProtection="1"/>
    <xf numFmtId="164" fontId="11" fillId="10" borderId="5" xfId="0" applyNumberFormat="1" applyFont="1" applyFill="1" applyBorder="1" applyProtection="1"/>
    <xf numFmtId="165" fontId="10" fillId="11" borderId="15" xfId="0" applyNumberFormat="1" applyFont="1" applyFill="1" applyBorder="1" applyProtection="1"/>
    <xf numFmtId="164" fontId="11" fillId="10" borderId="4" xfId="0" applyNumberFormat="1" applyFont="1" applyFill="1" applyBorder="1" applyProtection="1"/>
    <xf numFmtId="165" fontId="10" fillId="11" borderId="14" xfId="0" applyNumberFormat="1" applyFont="1" applyFill="1" applyBorder="1" applyProtection="1"/>
    <xf numFmtId="0" fontId="10" fillId="10" borderId="6" xfId="0" applyFont="1" applyFill="1" applyBorder="1" applyProtection="1"/>
    <xf numFmtId="0" fontId="10" fillId="10" borderId="7" xfId="0" applyFont="1" applyFill="1" applyBorder="1" applyProtection="1"/>
    <xf numFmtId="0" fontId="0" fillId="2" borderId="0" xfId="0" applyFill="1" applyBorder="1" applyProtection="1"/>
    <xf numFmtId="0" fontId="0" fillId="2" borderId="0" xfId="0" applyFont="1" applyFill="1" applyBorder="1" applyAlignment="1" applyProtection="1">
      <alignment horizontal="center"/>
    </xf>
    <xf numFmtId="0" fontId="1" fillId="2" borderId="0" xfId="0" applyFont="1" applyFill="1" applyBorder="1" applyProtection="1"/>
    <xf numFmtId="164" fontId="1" fillId="2" borderId="0" xfId="0" applyNumberFormat="1" applyFont="1" applyFill="1" applyBorder="1" applyProtection="1"/>
    <xf numFmtId="0" fontId="0" fillId="2" borderId="0" xfId="0" applyFill="1" applyBorder="1"/>
    <xf numFmtId="0" fontId="0" fillId="0" borderId="0" xfId="0" applyFill="1" applyBorder="1"/>
    <xf numFmtId="0" fontId="0" fillId="2" borderId="0" xfId="0" applyFill="1" applyBorder="1" applyAlignment="1" applyProtection="1">
      <alignment horizontal="center"/>
    </xf>
    <xf numFmtId="0" fontId="1" fillId="12" borderId="12" xfId="0" applyFont="1" applyFill="1" applyBorder="1" applyAlignment="1" applyProtection="1">
      <alignment horizontal="left" vertical="center"/>
    </xf>
    <xf numFmtId="164" fontId="1" fillId="0" borderId="52" xfId="0" applyNumberFormat="1" applyFont="1" applyFill="1" applyBorder="1" applyProtection="1"/>
    <xf numFmtId="164" fontId="11" fillId="2" borderId="0" xfId="0" applyNumberFormat="1" applyFont="1" applyFill="1" applyBorder="1" applyAlignment="1" applyProtection="1">
      <alignment horizontal="right"/>
    </xf>
    <xf numFmtId="0" fontId="1" fillId="12" borderId="21" xfId="0" applyFont="1" applyFill="1" applyBorder="1" applyAlignment="1" applyProtection="1">
      <alignment horizontal="left" vertical="center"/>
    </xf>
    <xf numFmtId="164" fontId="1" fillId="0" borderId="53" xfId="0" applyNumberFormat="1" applyFont="1" applyFill="1" applyBorder="1" applyProtection="1"/>
    <xf numFmtId="164" fontId="1" fillId="2" borderId="0" xfId="0" applyNumberFormat="1" applyFont="1" applyFill="1" applyBorder="1" applyProtection="1">
      <protection locked="0"/>
    </xf>
    <xf numFmtId="164" fontId="12" fillId="10" borderId="6" xfId="0" applyNumberFormat="1" applyFont="1" applyFill="1" applyBorder="1" applyAlignment="1" applyProtection="1">
      <alignment horizontal="center" wrapText="1"/>
      <protection locked="0"/>
    </xf>
    <xf numFmtId="164" fontId="12" fillId="10" borderId="4" xfId="0" applyNumberFormat="1" applyFont="1" applyFill="1" applyBorder="1" applyAlignment="1" applyProtection="1">
      <alignment horizontal="center" wrapText="1"/>
    </xf>
    <xf numFmtId="164" fontId="12" fillId="2" borderId="0" xfId="0" applyNumberFormat="1" applyFont="1" applyFill="1" applyBorder="1" applyAlignment="1" applyProtection="1">
      <alignment horizontal="center" wrapText="1"/>
      <protection locked="0"/>
    </xf>
    <xf numFmtId="0" fontId="1" fillId="2" borderId="0" xfId="0" applyFont="1" applyFill="1" applyBorder="1" applyAlignment="1" applyProtection="1">
      <alignment horizontal="center"/>
    </xf>
    <xf numFmtId="0" fontId="1" fillId="12" borderId="19" xfId="0" applyFont="1" applyFill="1" applyBorder="1" applyAlignment="1" applyProtection="1">
      <alignment horizontal="left" vertical="center"/>
    </xf>
    <xf numFmtId="164" fontId="1" fillId="0" borderId="54" xfId="0" applyNumberFormat="1" applyFont="1" applyFill="1" applyBorder="1" applyProtection="1">
      <protection locked="0"/>
    </xf>
    <xf numFmtId="164" fontId="1" fillId="0" borderId="22" xfId="0" applyNumberFormat="1" applyFont="1" applyFill="1" applyBorder="1" applyProtection="1">
      <protection locked="0"/>
    </xf>
    <xf numFmtId="0" fontId="1" fillId="12" borderId="34" xfId="0" applyFont="1" applyFill="1" applyBorder="1" applyProtection="1"/>
    <xf numFmtId="164" fontId="1" fillId="12" borderId="34" xfId="0" applyNumberFormat="1" applyFont="1" applyFill="1" applyBorder="1" applyAlignment="1" applyProtection="1">
      <alignment horizontal="center"/>
    </xf>
    <xf numFmtId="164" fontId="1" fillId="2" borderId="0" xfId="0" applyNumberFormat="1" applyFont="1" applyFill="1" applyBorder="1" applyAlignment="1" applyProtection="1">
      <alignment horizontal="center"/>
    </xf>
    <xf numFmtId="0" fontId="1" fillId="0" borderId="34" xfId="0" applyFont="1" applyFill="1" applyBorder="1" applyProtection="1"/>
    <xf numFmtId="164" fontId="1" fillId="0" borderId="34" xfId="0" applyNumberFormat="1" applyFont="1" applyFill="1" applyBorder="1" applyProtection="1"/>
    <xf numFmtId="164" fontId="1" fillId="2" borderId="0" xfId="0" applyNumberFormat="1" applyFont="1" applyFill="1" applyBorder="1" applyAlignment="1" applyProtection="1">
      <alignment horizontal="right"/>
      <protection locked="0"/>
    </xf>
    <xf numFmtId="0" fontId="7" fillId="0" borderId="34" xfId="0" applyFont="1" applyFill="1" applyBorder="1" applyProtection="1"/>
    <xf numFmtId="164" fontId="1" fillId="0" borderId="34" xfId="0" applyNumberFormat="1" applyFont="1" applyFill="1" applyBorder="1" applyProtection="1">
      <protection locked="0"/>
    </xf>
    <xf numFmtId="0" fontId="1" fillId="12" borderId="44" xfId="0" applyFont="1" applyFill="1" applyBorder="1" applyAlignment="1" applyProtection="1">
      <alignment horizontal="left"/>
    </xf>
    <xf numFmtId="0" fontId="1" fillId="12" borderId="42" xfId="0" applyFont="1" applyFill="1" applyBorder="1" applyAlignment="1" applyProtection="1">
      <alignment horizontal="left"/>
    </xf>
    <xf numFmtId="164" fontId="1" fillId="0" borderId="42" xfId="0" applyNumberFormat="1" applyFont="1" applyFill="1" applyBorder="1" applyAlignment="1" applyProtection="1">
      <alignment horizontal="left"/>
      <protection locked="0"/>
    </xf>
    <xf numFmtId="0" fontId="0" fillId="0" borderId="42" xfId="0" applyFill="1" applyBorder="1"/>
    <xf numFmtId="0" fontId="0" fillId="0" borderId="55" xfId="0" applyFill="1" applyBorder="1"/>
    <xf numFmtId="0" fontId="0" fillId="0" borderId="56" xfId="0" applyFill="1" applyBorder="1"/>
    <xf numFmtId="0" fontId="0" fillId="0" borderId="57" xfId="0" applyFill="1" applyBorder="1"/>
    <xf numFmtId="0" fontId="1" fillId="0" borderId="56" xfId="0" applyFont="1" applyFill="1" applyBorder="1" applyAlignment="1" applyProtection="1">
      <alignment horizontal="left"/>
      <protection locked="0"/>
    </xf>
    <xf numFmtId="0" fontId="1" fillId="0" borderId="0" xfId="0" applyFont="1" applyFill="1" applyBorder="1" applyAlignment="1" applyProtection="1">
      <alignment horizontal="left"/>
      <protection locked="0"/>
    </xf>
    <xf numFmtId="0" fontId="14" fillId="0" borderId="56" xfId="1" applyFont="1" applyBorder="1" applyProtection="1"/>
    <xf numFmtId="0" fontId="0" fillId="0" borderId="0" xfId="0" applyBorder="1"/>
    <xf numFmtId="0" fontId="1" fillId="0" borderId="0" xfId="0" applyFont="1" applyFill="1" applyBorder="1" applyAlignment="1" applyProtection="1">
      <alignment horizontal="left"/>
      <protection locked="0"/>
    </xf>
    <xf numFmtId="0" fontId="14" fillId="0" borderId="56" xfId="1" applyFont="1" applyFill="1" applyBorder="1" applyProtection="1"/>
    <xf numFmtId="0" fontId="14" fillId="0" borderId="0" xfId="1" applyFont="1" applyFill="1" applyBorder="1" applyProtection="1"/>
    <xf numFmtId="0" fontId="14" fillId="0" borderId="0" xfId="0" applyFont="1" applyFill="1" applyBorder="1"/>
    <xf numFmtId="0" fontId="14" fillId="0" borderId="25" xfId="1" applyFont="1" applyBorder="1" applyProtection="1"/>
    <xf numFmtId="0" fontId="14" fillId="0" borderId="31" xfId="0" applyFont="1" applyFill="1" applyBorder="1"/>
    <xf numFmtId="0" fontId="1" fillId="0" borderId="31" xfId="0" applyFont="1" applyFill="1" applyBorder="1" applyAlignment="1" applyProtection="1">
      <alignment horizontal="left"/>
      <protection locked="0"/>
    </xf>
    <xf numFmtId="0" fontId="0" fillId="0" borderId="31" xfId="0" applyFill="1" applyBorder="1"/>
    <xf numFmtId="0" fontId="0" fillId="0" borderId="58" xfId="0" applyFill="1" applyBorder="1"/>
    <xf numFmtId="0" fontId="14" fillId="2" borderId="0" xfId="1" applyFont="1" applyFill="1" applyBorder="1" applyProtection="1"/>
    <xf numFmtId="0" fontId="14" fillId="2" borderId="0" xfId="0" applyFont="1" applyFill="1" applyBorder="1"/>
    <xf numFmtId="0" fontId="1" fillId="2" borderId="0" xfId="0" applyFont="1" applyFill="1" applyBorder="1" applyAlignment="1" applyProtection="1">
      <alignment horizontal="left"/>
      <protection locked="0"/>
    </xf>
    <xf numFmtId="0" fontId="1" fillId="2" borderId="0" xfId="0" applyFont="1" applyFill="1" applyBorder="1" applyAlignment="1" applyProtection="1">
      <alignment horizontal="left"/>
    </xf>
    <xf numFmtId="14" fontId="1" fillId="13" borderId="0" xfId="0" applyNumberFormat="1" applyFont="1" applyFill="1" applyBorder="1" applyAlignment="1" applyProtection="1">
      <alignment horizontal="left"/>
      <protection locked="0"/>
    </xf>
    <xf numFmtId="0" fontId="1" fillId="13" borderId="0" xfId="0" applyFont="1" applyFill="1" applyBorder="1" applyAlignment="1" applyProtection="1">
      <alignment horizontal="left"/>
      <protection locked="0"/>
    </xf>
    <xf numFmtId="0" fontId="1" fillId="0" borderId="0" xfId="0" applyFont="1" applyFill="1" applyBorder="1" applyAlignment="1" applyProtection="1">
      <alignment horizontal="left"/>
    </xf>
    <xf numFmtId="0" fontId="1" fillId="13" borderId="0" xfId="0" applyFont="1" applyFill="1" applyBorder="1" applyAlignment="1" applyProtection="1">
      <alignment horizontal="left"/>
    </xf>
    <xf numFmtId="10" fontId="0" fillId="0" borderId="0" xfId="0" applyNumberFormat="1" applyFont="1"/>
    <xf numFmtId="0" fontId="15" fillId="0" borderId="0" xfId="0" applyFont="1" applyFill="1" applyBorder="1"/>
    <xf numFmtId="0" fontId="15" fillId="0" borderId="56" xfId="0" applyFont="1" applyFill="1" applyBorder="1"/>
    <xf numFmtId="164" fontId="1" fillId="13" borderId="34" xfId="0" applyNumberFormat="1" applyFont="1" applyFill="1" applyBorder="1" applyProtection="1"/>
    <xf numFmtId="0" fontId="1" fillId="0" borderId="56" xfId="0" applyFont="1" applyFill="1" applyBorder="1" applyAlignment="1" applyProtection="1">
      <alignment horizontal="left"/>
      <protection locked="0"/>
    </xf>
    <xf numFmtId="164" fontId="0" fillId="0" borderId="59" xfId="0" applyNumberFormat="1" applyFont="1" applyBorder="1" applyProtection="1">
      <protection locked="0"/>
    </xf>
    <xf numFmtId="164" fontId="0" fillId="0" borderId="52" xfId="0" applyNumberFormat="1" applyFont="1" applyFill="1" applyBorder="1" applyAlignment="1" applyProtection="1">
      <alignment horizontal="right"/>
    </xf>
    <xf numFmtId="164" fontId="0" fillId="0" borderId="47" xfId="0" applyNumberFormat="1" applyFont="1" applyFill="1" applyBorder="1" applyProtection="1">
      <protection locked="0"/>
    </xf>
    <xf numFmtId="164" fontId="1" fillId="0" borderId="34" xfId="0" applyNumberFormat="1" applyFont="1" applyFill="1" applyBorder="1" applyAlignment="1" applyProtection="1">
      <alignment horizontal="right"/>
      <protection locked="0"/>
    </xf>
    <xf numFmtId="14" fontId="1" fillId="0" borderId="0" xfId="0" applyNumberFormat="1" applyFont="1" applyFill="1" applyBorder="1" applyAlignment="1" applyProtection="1">
      <alignment horizontal="left"/>
      <protection locked="0"/>
    </xf>
    <xf numFmtId="0" fontId="0" fillId="14" borderId="0" xfId="0" applyFill="1" applyProtection="1"/>
    <xf numFmtId="10" fontId="0" fillId="14" borderId="0" xfId="0" applyNumberFormat="1" applyFont="1" applyFill="1" applyProtection="1"/>
    <xf numFmtId="0" fontId="0" fillId="14" borderId="0" xfId="0" applyFill="1"/>
    <xf numFmtId="0" fontId="16" fillId="14" borderId="0" xfId="0" applyFont="1" applyFill="1" applyProtection="1"/>
    <xf numFmtId="49" fontId="17" fillId="0" borderId="0" xfId="0" applyNumberFormat="1" applyFont="1" applyFill="1" applyAlignment="1" applyProtection="1">
      <alignment horizontal="left"/>
      <protection locked="0"/>
    </xf>
    <xf numFmtId="49" fontId="18" fillId="14" borderId="0" xfId="0" applyNumberFormat="1" applyFont="1" applyFill="1" applyAlignment="1" applyProtection="1">
      <alignment horizontal="left"/>
    </xf>
    <xf numFmtId="49" fontId="18" fillId="0" borderId="0" xfId="0" applyNumberFormat="1" applyFont="1" applyFill="1" applyAlignment="1" applyProtection="1">
      <alignment horizontal="left"/>
    </xf>
    <xf numFmtId="49" fontId="18" fillId="0" borderId="0" xfId="0" applyNumberFormat="1" applyFont="1" applyFill="1" applyAlignment="1" applyProtection="1">
      <alignment horizontal="left"/>
      <protection locked="0"/>
    </xf>
    <xf numFmtId="0" fontId="19" fillId="0" borderId="1" xfId="0" applyFont="1" applyBorder="1" applyAlignment="1" applyProtection="1">
      <alignment vertical="center" wrapText="1"/>
    </xf>
    <xf numFmtId="0" fontId="19" fillId="0" borderId="2" xfId="0" applyFont="1" applyBorder="1" applyAlignment="1" applyProtection="1">
      <alignment vertical="center"/>
    </xf>
    <xf numFmtId="0" fontId="20" fillId="0" borderId="3" xfId="0" applyFont="1" applyBorder="1" applyAlignment="1" applyProtection="1">
      <alignment horizontal="center" vertical="center"/>
    </xf>
    <xf numFmtId="0" fontId="20" fillId="0" borderId="4" xfId="0" applyFont="1" applyBorder="1" applyAlignment="1" applyProtection="1">
      <alignment horizontal="center" vertical="center"/>
    </xf>
    <xf numFmtId="0" fontId="20" fillId="0" borderId="5" xfId="0" applyFont="1" applyBorder="1" applyAlignment="1" applyProtection="1">
      <alignment horizontal="center" vertical="center"/>
    </xf>
    <xf numFmtId="0" fontId="20" fillId="0" borderId="6" xfId="0" applyFont="1" applyBorder="1" applyAlignment="1" applyProtection="1">
      <alignment horizontal="center" vertical="center"/>
    </xf>
    <xf numFmtId="0" fontId="20" fillId="0" borderId="7" xfId="0" applyFont="1" applyBorder="1" applyAlignment="1" applyProtection="1">
      <alignment horizontal="center" vertical="center"/>
    </xf>
    <xf numFmtId="0" fontId="19" fillId="0" borderId="8" xfId="0" applyFont="1" applyBorder="1" applyAlignment="1" applyProtection="1">
      <alignment vertical="center" wrapText="1"/>
    </xf>
    <xf numFmtId="0" fontId="19" fillId="0" borderId="9" xfId="0" applyFont="1" applyBorder="1" applyAlignment="1" applyProtection="1">
      <alignment vertical="center"/>
    </xf>
    <xf numFmtId="0" fontId="19" fillId="15" borderId="10" xfId="0" applyFont="1" applyFill="1" applyBorder="1" applyAlignment="1" applyProtection="1">
      <alignment horizontal="center" vertical="center" wrapText="1"/>
    </xf>
    <xf numFmtId="0" fontId="19" fillId="15" borderId="11" xfId="0" applyFont="1" applyFill="1" applyBorder="1" applyAlignment="1" applyProtection="1">
      <alignment horizontal="center" vertical="center" wrapText="1"/>
    </xf>
    <xf numFmtId="0" fontId="19" fillId="15" borderId="12" xfId="0" applyFont="1" applyFill="1" applyBorder="1" applyAlignment="1" applyProtection="1">
      <alignment horizontal="center" vertical="center" wrapText="1"/>
    </xf>
    <xf numFmtId="0" fontId="19" fillId="15" borderId="13" xfId="0" applyFont="1" applyFill="1" applyBorder="1" applyAlignment="1" applyProtection="1">
      <alignment horizontal="center" vertical="center" wrapText="1"/>
    </xf>
    <xf numFmtId="0" fontId="19" fillId="16" borderId="14" xfId="0" applyFont="1" applyFill="1" applyBorder="1" applyAlignment="1" applyProtection="1">
      <alignment vertical="center" wrapText="1"/>
    </xf>
    <xf numFmtId="0" fontId="19" fillId="16" borderId="15" xfId="0" applyFont="1" applyFill="1" applyBorder="1" applyAlignment="1" applyProtection="1">
      <alignment vertical="center"/>
    </xf>
    <xf numFmtId="0" fontId="19" fillId="16" borderId="16" xfId="0" applyFont="1" applyFill="1" applyBorder="1" applyAlignment="1" applyProtection="1">
      <alignment horizontal="center" vertical="center" wrapText="1"/>
    </xf>
    <xf numFmtId="0" fontId="19" fillId="16" borderId="17" xfId="0" applyFont="1" applyFill="1" applyBorder="1" applyAlignment="1" applyProtection="1">
      <alignment horizontal="center" vertical="center" wrapText="1"/>
    </xf>
    <xf numFmtId="0" fontId="19" fillId="16" borderId="14" xfId="0" applyFont="1" applyFill="1" applyBorder="1" applyAlignment="1" applyProtection="1">
      <alignment horizontal="center" vertical="center" wrapText="1"/>
    </xf>
    <xf numFmtId="0" fontId="19" fillId="0" borderId="1" xfId="0" applyFont="1" applyFill="1" applyBorder="1" applyAlignment="1" applyProtection="1">
      <alignment horizontal="center" wrapText="1"/>
    </xf>
    <xf numFmtId="0" fontId="19" fillId="0" borderId="2" xfId="0" applyFont="1" applyBorder="1" applyAlignment="1" applyProtection="1">
      <alignment horizontal="center" vertical="center"/>
    </xf>
    <xf numFmtId="0" fontId="19" fillId="0" borderId="11" xfId="0" applyFont="1" applyBorder="1" applyAlignment="1" applyProtection="1">
      <alignment horizontal="center" vertical="center" wrapText="1"/>
    </xf>
    <xf numFmtId="0" fontId="19" fillId="0" borderId="12" xfId="0" applyFont="1" applyBorder="1" applyAlignment="1" applyProtection="1">
      <alignment horizontal="center" vertical="center" wrapText="1"/>
    </xf>
    <xf numFmtId="0" fontId="19" fillId="0" borderId="8" xfId="0" applyFont="1" applyFill="1" applyBorder="1" applyAlignment="1" applyProtection="1">
      <alignment horizontal="center" wrapText="1"/>
    </xf>
    <xf numFmtId="0" fontId="19" fillId="0" borderId="9" xfId="0" applyFont="1" applyBorder="1" applyAlignment="1" applyProtection="1">
      <alignment horizontal="center" vertical="center"/>
    </xf>
    <xf numFmtId="0" fontId="19" fillId="0" borderId="19" xfId="0" applyFont="1" applyBorder="1" applyAlignment="1" applyProtection="1">
      <alignment horizontal="center" vertical="center" wrapText="1"/>
    </xf>
    <xf numFmtId="0" fontId="19" fillId="0" borderId="21" xfId="0" applyFont="1" applyBorder="1" applyAlignment="1" applyProtection="1">
      <alignment horizontal="center" vertical="center" wrapText="1"/>
    </xf>
    <xf numFmtId="0" fontId="0" fillId="17" borderId="33" xfId="0" applyFill="1" applyBorder="1" applyProtection="1"/>
    <xf numFmtId="164" fontId="0" fillId="18" borderId="26" xfId="0" applyNumberFormat="1" applyFont="1" applyFill="1" applyBorder="1" applyAlignment="1" applyProtection="1">
      <alignment horizontal="right"/>
      <protection locked="0"/>
    </xf>
    <xf numFmtId="0" fontId="18" fillId="19" borderId="33" xfId="0" applyFont="1" applyFill="1" applyBorder="1" applyProtection="1"/>
    <xf numFmtId="164" fontId="0" fillId="18" borderId="37" xfId="0" applyNumberFormat="1" applyFont="1" applyFill="1" applyBorder="1" applyAlignment="1" applyProtection="1">
      <alignment horizontal="right"/>
      <protection locked="0"/>
    </xf>
    <xf numFmtId="0" fontId="18" fillId="0" borderId="33" xfId="0" applyFont="1" applyFill="1" applyBorder="1" applyAlignment="1" applyProtection="1">
      <alignment horizontal="left"/>
    </xf>
    <xf numFmtId="0" fontId="18" fillId="0" borderId="33" xfId="0" applyFont="1" applyBorder="1" applyProtection="1"/>
    <xf numFmtId="0" fontId="21" fillId="0" borderId="33" xfId="0" applyFont="1" applyBorder="1" applyProtection="1"/>
    <xf numFmtId="0" fontId="19" fillId="0" borderId="15" xfId="0" applyFont="1" applyFill="1" applyBorder="1" applyAlignment="1" applyProtection="1">
      <alignment horizontal="center"/>
    </xf>
    <xf numFmtId="0" fontId="19" fillId="16" borderId="13" xfId="0" applyFont="1" applyFill="1" applyBorder="1" applyProtection="1"/>
    <xf numFmtId="164" fontId="19" fillId="16" borderId="11" xfId="0" applyNumberFormat="1" applyFont="1" applyFill="1" applyBorder="1" applyAlignment="1" applyProtection="1">
      <alignment horizontal="right"/>
    </xf>
    <xf numFmtId="164" fontId="19" fillId="16" borderId="12" xfId="0" applyNumberFormat="1" applyFont="1" applyFill="1" applyBorder="1" applyAlignment="1" applyProtection="1">
      <alignment horizontal="right"/>
    </xf>
    <xf numFmtId="164" fontId="19" fillId="16" borderId="40" xfId="0" applyNumberFormat="1" applyFont="1" applyFill="1" applyBorder="1" applyAlignment="1" applyProtection="1">
      <alignment horizontal="right"/>
    </xf>
    <xf numFmtId="164" fontId="19" fillId="16" borderId="18" xfId="0" applyNumberFormat="1" applyFont="1" applyFill="1" applyBorder="1" applyAlignment="1" applyProtection="1">
      <alignment horizontal="right"/>
    </xf>
    <xf numFmtId="0" fontId="0" fillId="19" borderId="12" xfId="0" applyFill="1" applyBorder="1" applyAlignment="1" applyProtection="1">
      <alignment horizontal="center"/>
    </xf>
    <xf numFmtId="0" fontId="19" fillId="19" borderId="15" xfId="0" applyFont="1" applyFill="1" applyBorder="1" applyProtection="1"/>
    <xf numFmtId="164" fontId="22" fillId="19" borderId="13" xfId="0" applyNumberFormat="1" applyFont="1" applyFill="1" applyBorder="1" applyAlignment="1" applyProtection="1">
      <alignment horizontal="center"/>
    </xf>
    <xf numFmtId="164" fontId="22" fillId="19" borderId="18" xfId="0" applyNumberFormat="1" applyFont="1" applyFill="1" applyBorder="1" applyAlignment="1" applyProtection="1">
      <alignment horizontal="center"/>
    </xf>
    <xf numFmtId="164" fontId="22" fillId="19" borderId="12" xfId="0" applyNumberFormat="1" applyFont="1" applyFill="1" applyBorder="1" applyAlignment="1" applyProtection="1">
      <alignment horizontal="center"/>
    </xf>
    <xf numFmtId="0" fontId="23" fillId="0" borderId="18" xfId="0" applyFont="1" applyFill="1" applyBorder="1" applyAlignment="1" applyProtection="1">
      <alignment horizontal="center" vertical="center"/>
    </xf>
    <xf numFmtId="0" fontId="23" fillId="0" borderId="13" xfId="0" applyFont="1" applyFill="1" applyBorder="1" applyAlignment="1" applyProtection="1">
      <alignment horizontal="center" vertical="center"/>
    </xf>
    <xf numFmtId="0" fontId="23" fillId="0" borderId="22" xfId="0" applyFont="1" applyFill="1" applyBorder="1" applyAlignment="1" applyProtection="1">
      <alignment horizontal="center" vertical="center"/>
    </xf>
    <xf numFmtId="0" fontId="23" fillId="0" borderId="45" xfId="0" applyFont="1" applyFill="1" applyBorder="1" applyAlignment="1" applyProtection="1">
      <alignment horizontal="center" vertical="center"/>
    </xf>
    <xf numFmtId="164" fontId="0" fillId="18" borderId="34" xfId="0" applyNumberFormat="1" applyFont="1" applyFill="1" applyBorder="1" applyProtection="1">
      <protection locked="0"/>
    </xf>
    <xf numFmtId="164" fontId="0" fillId="18" borderId="47" xfId="0" applyNumberFormat="1" applyFont="1" applyFill="1" applyBorder="1" applyProtection="1">
      <protection locked="0"/>
    </xf>
    <xf numFmtId="0" fontId="18" fillId="0" borderId="33" xfId="0" applyFont="1" applyBorder="1" applyAlignment="1" applyProtection="1">
      <alignment horizontal="left" indent="5"/>
    </xf>
    <xf numFmtId="0" fontId="19" fillId="19" borderId="14" xfId="0" applyFont="1" applyFill="1" applyBorder="1" applyProtection="1"/>
    <xf numFmtId="164" fontId="19" fillId="19" borderId="17" xfId="0" applyNumberFormat="1" applyFont="1" applyFill="1" applyBorder="1" applyProtection="1"/>
    <xf numFmtId="164" fontId="19" fillId="19" borderId="15" xfId="0" applyNumberFormat="1" applyFont="1" applyFill="1" applyBorder="1" applyProtection="1"/>
    <xf numFmtId="164" fontId="19" fillId="19" borderId="14" xfId="0" applyNumberFormat="1" applyFont="1" applyFill="1" applyBorder="1" applyProtection="1"/>
    <xf numFmtId="164" fontId="19" fillId="19" borderId="19" xfId="0" applyNumberFormat="1" applyFont="1" applyFill="1" applyBorder="1" applyProtection="1"/>
    <xf numFmtId="164" fontId="19" fillId="19" borderId="22" xfId="0" applyNumberFormat="1" applyFont="1" applyFill="1" applyBorder="1" applyProtection="1"/>
    <xf numFmtId="0" fontId="20" fillId="0" borderId="51" xfId="0" applyFont="1" applyFill="1" applyBorder="1" applyAlignment="1" applyProtection="1">
      <alignment horizontal="center"/>
    </xf>
    <xf numFmtId="0" fontId="20" fillId="20" borderId="51" xfId="0" applyFont="1" applyFill="1" applyBorder="1" applyAlignment="1" applyProtection="1">
      <alignment horizontal="left"/>
    </xf>
    <xf numFmtId="165" fontId="24" fillId="21" borderId="51" xfId="0" applyNumberFormat="1" applyFont="1" applyFill="1" applyBorder="1" applyAlignment="1" applyProtection="1"/>
    <xf numFmtId="165" fontId="24" fillId="21" borderId="11" xfId="0" applyNumberFormat="1" applyFont="1" applyFill="1" applyBorder="1" applyAlignment="1" applyProtection="1"/>
    <xf numFmtId="165" fontId="24" fillId="21" borderId="12" xfId="0" applyNumberFormat="1" applyFont="1" applyFill="1" applyBorder="1" applyAlignment="1" applyProtection="1"/>
    <xf numFmtId="165" fontId="24" fillId="21" borderId="42" xfId="0" applyNumberFormat="1" applyFont="1" applyFill="1" applyBorder="1" applyAlignment="1" applyProtection="1"/>
    <xf numFmtId="0" fontId="25" fillId="0" borderId="14" xfId="0" applyFont="1" applyFill="1" applyBorder="1" applyAlignment="1" applyProtection="1">
      <alignment horizontal="center"/>
    </xf>
    <xf numFmtId="0" fontId="25" fillId="0" borderId="14" xfId="0" applyFont="1" applyBorder="1" applyProtection="1"/>
    <xf numFmtId="0" fontId="25" fillId="22" borderId="3" xfId="0" applyFont="1" applyFill="1" applyBorder="1" applyProtection="1"/>
    <xf numFmtId="164" fontId="26" fillId="22" borderId="5" xfId="0" applyNumberFormat="1" applyFont="1" applyFill="1" applyBorder="1" applyProtection="1"/>
    <xf numFmtId="165" fontId="25" fillId="22" borderId="15" xfId="0" applyNumberFormat="1" applyFont="1" applyFill="1" applyBorder="1" applyProtection="1"/>
    <xf numFmtId="164" fontId="26" fillId="22" borderId="4" xfId="0" applyNumberFormat="1" applyFont="1" applyFill="1" applyBorder="1" applyProtection="1"/>
    <xf numFmtId="165" fontId="25" fillId="22" borderId="14" xfId="0" applyNumberFormat="1" applyFont="1" applyFill="1" applyBorder="1" applyProtection="1"/>
    <xf numFmtId="0" fontId="25" fillId="22" borderId="6" xfId="0" applyFont="1" applyFill="1" applyBorder="1" applyProtection="1"/>
    <xf numFmtId="0" fontId="25" fillId="22" borderId="7" xfId="0" applyFont="1" applyFill="1" applyBorder="1" applyProtection="1"/>
    <xf numFmtId="0" fontId="0" fillId="14" borderId="0" xfId="0" applyFill="1" applyBorder="1" applyProtection="1"/>
    <xf numFmtId="0" fontId="0" fillId="14" borderId="0" xfId="0" applyFont="1" applyFill="1" applyBorder="1" applyAlignment="1" applyProtection="1">
      <alignment horizontal="center"/>
    </xf>
    <xf numFmtId="0" fontId="19" fillId="14" borderId="0" xfId="0" applyFont="1" applyFill="1" applyBorder="1" applyProtection="1"/>
    <xf numFmtId="164" fontId="19" fillId="14" borderId="0" xfId="0" applyNumberFormat="1" applyFont="1" applyFill="1" applyBorder="1" applyProtection="1"/>
    <xf numFmtId="0" fontId="0" fillId="14" borderId="0" xfId="0" applyFill="1" applyBorder="1"/>
    <xf numFmtId="0" fontId="0" fillId="14" borderId="0" xfId="0" applyFill="1" applyBorder="1" applyAlignment="1" applyProtection="1">
      <alignment horizontal="center"/>
    </xf>
    <xf numFmtId="0" fontId="19" fillId="18" borderId="12" xfId="0" applyFont="1" applyFill="1" applyBorder="1" applyAlignment="1" applyProtection="1">
      <alignment horizontal="left" vertical="center"/>
    </xf>
    <xf numFmtId="164" fontId="19" fillId="0" borderId="52" xfId="0" applyNumberFormat="1" applyFont="1" applyFill="1" applyBorder="1" applyProtection="1"/>
    <xf numFmtId="164" fontId="26" fillId="14" borderId="0" xfId="0" applyNumberFormat="1" applyFont="1" applyFill="1" applyBorder="1" applyAlignment="1" applyProtection="1">
      <alignment horizontal="right"/>
    </xf>
    <xf numFmtId="0" fontId="19" fillId="18" borderId="21" xfId="0" applyFont="1" applyFill="1" applyBorder="1" applyAlignment="1" applyProtection="1">
      <alignment horizontal="left" vertical="center"/>
    </xf>
    <xf numFmtId="164" fontId="19" fillId="0" borderId="53" xfId="0" applyNumberFormat="1" applyFont="1" applyFill="1" applyBorder="1" applyProtection="1"/>
    <xf numFmtId="164" fontId="19" fillId="14" borderId="0" xfId="0" applyNumberFormat="1" applyFont="1" applyFill="1" applyBorder="1" applyProtection="1">
      <protection locked="0"/>
    </xf>
    <xf numFmtId="164" fontId="27" fillId="22" borderId="6" xfId="0" applyNumberFormat="1" applyFont="1" applyFill="1" applyBorder="1" applyAlignment="1" applyProtection="1">
      <alignment horizontal="center" wrapText="1"/>
      <protection locked="0"/>
    </xf>
    <xf numFmtId="164" fontId="27" fillId="22" borderId="4" xfId="0" applyNumberFormat="1" applyFont="1" applyFill="1" applyBorder="1" applyAlignment="1" applyProtection="1">
      <alignment horizontal="center" wrapText="1"/>
    </xf>
    <xf numFmtId="164" fontId="27" fillId="14" borderId="0" xfId="0" applyNumberFormat="1" applyFont="1" applyFill="1" applyBorder="1" applyAlignment="1" applyProtection="1">
      <alignment horizontal="center" wrapText="1"/>
      <protection locked="0"/>
    </xf>
    <xf numFmtId="0" fontId="19" fillId="14" borderId="0" xfId="0" applyFont="1" applyFill="1" applyBorder="1" applyAlignment="1" applyProtection="1">
      <alignment horizontal="center"/>
    </xf>
    <xf numFmtId="0" fontId="19" fillId="18" borderId="19" xfId="0" applyFont="1" applyFill="1" applyBorder="1" applyAlignment="1" applyProtection="1">
      <alignment horizontal="left" vertical="center"/>
    </xf>
    <xf numFmtId="164" fontId="19" fillId="0" borderId="54" xfId="0" applyNumberFormat="1" applyFont="1" applyFill="1" applyBorder="1" applyProtection="1">
      <protection locked="0"/>
    </xf>
    <xf numFmtId="164" fontId="19" fillId="0" borderId="22" xfId="0" applyNumberFormat="1" applyFont="1" applyFill="1" applyBorder="1" applyProtection="1">
      <protection locked="0"/>
    </xf>
    <xf numFmtId="0" fontId="19" fillId="18" borderId="34" xfId="0" applyFont="1" applyFill="1" applyBorder="1" applyProtection="1"/>
    <xf numFmtId="164" fontId="19" fillId="18" borderId="34" xfId="0" applyNumberFormat="1" applyFont="1" applyFill="1" applyBorder="1" applyAlignment="1" applyProtection="1">
      <alignment horizontal="center"/>
    </xf>
    <xf numFmtId="164" fontId="19" fillId="14" borderId="0" xfId="0" applyNumberFormat="1" applyFont="1" applyFill="1" applyBorder="1" applyAlignment="1" applyProtection="1">
      <alignment horizontal="center"/>
    </xf>
    <xf numFmtId="0" fontId="19" fillId="0" borderId="34" xfId="0" applyFont="1" applyFill="1" applyBorder="1" applyProtection="1"/>
    <xf numFmtId="164" fontId="19" fillId="0" borderId="34" xfId="0" applyNumberFormat="1" applyFont="1" applyFill="1" applyBorder="1" applyAlignment="1" applyProtection="1">
      <alignment horizontal="right"/>
      <protection locked="0"/>
    </xf>
    <xf numFmtId="164" fontId="19" fillId="0" borderId="34" xfId="0" applyNumberFormat="1" applyFont="1" applyFill="1" applyBorder="1" applyProtection="1"/>
    <xf numFmtId="164" fontId="19" fillId="14" borderId="0" xfId="0" applyNumberFormat="1" applyFont="1" applyFill="1" applyBorder="1" applyAlignment="1" applyProtection="1">
      <alignment horizontal="right"/>
      <protection locked="0"/>
    </xf>
    <xf numFmtId="0" fontId="22" fillId="0" borderId="34" xfId="0" applyFont="1" applyFill="1" applyBorder="1" applyProtection="1"/>
    <xf numFmtId="164" fontId="19" fillId="0" borderId="34" xfId="0" applyNumberFormat="1" applyFont="1" applyFill="1" applyBorder="1" applyProtection="1">
      <protection locked="0"/>
    </xf>
    <xf numFmtId="0" fontId="19" fillId="18" borderId="44" xfId="0" applyFont="1" applyFill="1" applyBorder="1" applyAlignment="1" applyProtection="1">
      <alignment horizontal="left"/>
    </xf>
    <xf numFmtId="0" fontId="19" fillId="18" borderId="42" xfId="0" applyFont="1" applyFill="1" applyBorder="1" applyAlignment="1" applyProtection="1">
      <alignment horizontal="left"/>
    </xf>
    <xf numFmtId="164" fontId="19" fillId="0" borderId="42" xfId="0" applyNumberFormat="1" applyFont="1" applyFill="1" applyBorder="1" applyAlignment="1" applyProtection="1">
      <alignment horizontal="left"/>
      <protection locked="0"/>
    </xf>
    <xf numFmtId="0" fontId="19" fillId="0" borderId="56" xfId="0" applyFont="1" applyFill="1" applyBorder="1" applyAlignment="1" applyProtection="1">
      <alignment horizontal="left"/>
      <protection locked="0"/>
    </xf>
    <xf numFmtId="0" fontId="19" fillId="0" borderId="0" xfId="0" applyFont="1" applyFill="1" applyBorder="1" applyAlignment="1" applyProtection="1">
      <alignment horizontal="left"/>
      <protection locked="0"/>
    </xf>
    <xf numFmtId="0" fontId="28" fillId="0" borderId="56" xfId="1" applyFont="1" applyBorder="1" applyProtection="1"/>
    <xf numFmtId="0" fontId="19" fillId="0" borderId="0" xfId="0" applyFont="1" applyFill="1" applyBorder="1" applyAlignment="1" applyProtection="1">
      <alignment horizontal="left"/>
      <protection locked="0"/>
    </xf>
    <xf numFmtId="0" fontId="28" fillId="0" borderId="56" xfId="1" applyFont="1" applyFill="1" applyBorder="1" applyProtection="1"/>
    <xf numFmtId="0" fontId="28" fillId="0" borderId="0" xfId="1" applyFont="1" applyFill="1" applyBorder="1" applyProtection="1"/>
    <xf numFmtId="0" fontId="28" fillId="0" borderId="0" xfId="0" applyFont="1" applyFill="1" applyBorder="1"/>
    <xf numFmtId="0" fontId="28" fillId="0" borderId="25" xfId="1" applyFont="1" applyBorder="1" applyProtection="1"/>
    <xf numFmtId="0" fontId="28" fillId="0" borderId="31" xfId="0" applyFont="1" applyFill="1" applyBorder="1"/>
    <xf numFmtId="0" fontId="19" fillId="0" borderId="31" xfId="0" applyFont="1" applyFill="1" applyBorder="1" applyAlignment="1" applyProtection="1">
      <alignment horizontal="left"/>
      <protection locked="0"/>
    </xf>
    <xf numFmtId="0" fontId="28" fillId="14" borderId="0" xfId="1" applyFont="1" applyFill="1" applyBorder="1" applyProtection="1"/>
    <xf numFmtId="0" fontId="28" fillId="14" borderId="0" xfId="0" applyFont="1" applyFill="1" applyBorder="1"/>
    <xf numFmtId="0" fontId="19" fillId="14" borderId="0" xfId="0" applyFont="1" applyFill="1" applyBorder="1" applyAlignment="1" applyProtection="1">
      <alignment horizontal="left"/>
      <protection locked="0"/>
    </xf>
    <xf numFmtId="0" fontId="19" fillId="14" borderId="0" xfId="0" applyFont="1" applyFill="1" applyBorder="1" applyAlignment="1" applyProtection="1">
      <alignment horizontal="left"/>
    </xf>
    <xf numFmtId="14" fontId="19" fillId="22" borderId="0" xfId="0" applyNumberFormat="1" applyFont="1" applyFill="1" applyBorder="1" applyAlignment="1" applyProtection="1">
      <alignment horizontal="left"/>
      <protection locked="0"/>
    </xf>
    <xf numFmtId="0" fontId="19" fillId="22" borderId="0" xfId="0" applyFont="1" applyFill="1" applyBorder="1" applyAlignment="1" applyProtection="1">
      <alignment horizontal="left"/>
      <protection locked="0"/>
    </xf>
    <xf numFmtId="0" fontId="19" fillId="0" borderId="0" xfId="0" applyFont="1" applyFill="1" applyBorder="1" applyAlignment="1" applyProtection="1">
      <alignment horizontal="left"/>
    </xf>
    <xf numFmtId="0" fontId="19" fillId="22" borderId="0" xfId="0" applyFont="1" applyFill="1" applyBorder="1" applyAlignment="1" applyProtection="1">
      <alignment horizontal="left"/>
    </xf>
  </cellXfs>
  <cellStyles count="2">
    <cellStyle name="Normální" xfId="0" builtinId="0"/>
    <cellStyle name="normální_Tabulka školy, návrh rozpočtu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5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8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4.xml"/><Relationship Id="rId25" Type="http://schemas.openxmlformats.org/officeDocument/2006/relationships/externalLink" Target="externalLinks/externalLink1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externalLink" Target="externalLinks/externalLink7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23" Type="http://schemas.openxmlformats.org/officeDocument/2006/relationships/externalLink" Target="externalLinks/externalLink10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externalLink" Target="externalLinks/externalLink9.xml"/><Relationship Id="rId27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Z&#352;%20Zahradn&#237;%20B+C)%20NR%202020%20+%20SVR%202021-22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ZU&#352;%20T.%20Masaryka%20B+C)%20NR%202020%20+%20SVR%202021-22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Z&#352;%20spec.%20a%20M&#352;%20Palachova%20-%20B+C)%20NR%202020%20+%20SVR%202021-22.xlsm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SV&#268;%20Dome&#269;ek%20-%20B+C)%20%20NR%202020%20+%20SVR%202021-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NR%202020%20-%20p&#345;&#237;sp&#283;vkov&#233;%20organizace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Z&#352;%20Kada&#328;sk&#225;%20B+C)%20NR%202020%20+%20SVR%202021-22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Z&#352;%20P&#237;se&#269;n&#225;%20-%20B+C)%20NR%202020%20+%20SVR%202021-22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Z&#352;%20Hornick&#225;%20%20B+C)%20NR%202020%20+%20SVR%202021-22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Z&#352;%20&#352;koln&#237;%20NR%202020%20+%20SVR%202021-22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Z&#352;%20AK%20%20Heyrovsk&#233;ho%20-%20B+C)%20NR%202020%20+%20SVR%202021-22%20(2)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Z&#352;%20B&#345;ezeneck&#225;%20B+%20C)%20NR%202020%20+%20SVR%202021-22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Z&#352;%20a%20M&#352;%2017.listopadu%20%20B+C)%20NR%202020%20+%20SVR%202021-22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R 2020"/>
      <sheetName val="SVR 2021-2022"/>
    </sheetNames>
    <sheetDataSet>
      <sheetData sheetId="0">
        <row r="4">
          <cell r="D4" t="str">
            <v>Základní škola Chomutov, Zahradní 5265</v>
          </cell>
        </row>
        <row r="6">
          <cell r="D6">
            <v>46789677</v>
          </cell>
        </row>
        <row r="8">
          <cell r="D8" t="str">
            <v>Zahradní 5265;  430 04  Chomutov</v>
          </cell>
        </row>
        <row r="15">
          <cell r="G15">
            <v>1867</v>
          </cell>
          <cell r="Y15">
            <v>2010</v>
          </cell>
          <cell r="Z15">
            <v>4</v>
          </cell>
        </row>
        <row r="16">
          <cell r="G16">
            <v>5897</v>
          </cell>
          <cell r="J16">
            <v>6322</v>
          </cell>
          <cell r="Y16">
            <v>6730</v>
          </cell>
        </row>
        <row r="17">
          <cell r="G17">
            <v>821</v>
          </cell>
          <cell r="Y17">
            <v>0</v>
          </cell>
        </row>
        <row r="18">
          <cell r="G18">
            <v>40669.4</v>
          </cell>
          <cell r="Y18">
            <v>48675</v>
          </cell>
        </row>
        <row r="19">
          <cell r="G19">
            <v>0</v>
          </cell>
          <cell r="Y19">
            <v>0</v>
          </cell>
        </row>
        <row r="20">
          <cell r="G20">
            <v>88.3</v>
          </cell>
          <cell r="Y20">
            <v>100</v>
          </cell>
        </row>
        <row r="21">
          <cell r="G21">
            <v>70.599999999999994</v>
          </cell>
          <cell r="H21">
            <v>92.1</v>
          </cell>
          <cell r="Y21">
            <v>0</v>
          </cell>
        </row>
        <row r="22">
          <cell r="G22">
            <v>0</v>
          </cell>
          <cell r="H22">
            <v>92.1</v>
          </cell>
          <cell r="Y22">
            <v>0</v>
          </cell>
          <cell r="Z22">
            <v>90</v>
          </cell>
        </row>
        <row r="23">
          <cell r="G23">
            <v>0</v>
          </cell>
          <cell r="Y23">
            <v>0</v>
          </cell>
        </row>
        <row r="28">
          <cell r="G28">
            <v>291.3</v>
          </cell>
          <cell r="M28">
            <v>400</v>
          </cell>
          <cell r="Y28">
            <v>600</v>
          </cell>
        </row>
        <row r="29">
          <cell r="G29">
            <v>2895.1000000000004</v>
          </cell>
          <cell r="M29">
            <v>2800</v>
          </cell>
          <cell r="N29">
            <v>86</v>
          </cell>
          <cell r="Y29">
            <v>3200</v>
          </cell>
        </row>
        <row r="30">
          <cell r="G30">
            <v>2274.5</v>
          </cell>
          <cell r="H30">
            <v>8.9</v>
          </cell>
          <cell r="M30">
            <v>2400</v>
          </cell>
          <cell r="N30">
            <v>5</v>
          </cell>
          <cell r="Y30">
            <v>2550</v>
          </cell>
          <cell r="Z30">
            <v>4</v>
          </cell>
        </row>
        <row r="31">
          <cell r="G31">
            <v>736.40000000000009</v>
          </cell>
          <cell r="M31">
            <v>800</v>
          </cell>
          <cell r="N31">
            <v>5</v>
          </cell>
          <cell r="Y31">
            <v>980</v>
          </cell>
        </row>
        <row r="32">
          <cell r="G32">
            <v>29862.799999999999</v>
          </cell>
          <cell r="M32">
            <v>31945</v>
          </cell>
          <cell r="Y32">
            <v>35374.199999999997</v>
          </cell>
        </row>
        <row r="33">
          <cell r="G33">
            <v>29340.799999999999</v>
          </cell>
          <cell r="M33">
            <v>31446</v>
          </cell>
          <cell r="Y33">
            <v>35049</v>
          </cell>
        </row>
        <row r="34">
          <cell r="G34">
            <v>522</v>
          </cell>
          <cell r="M34">
            <v>499</v>
          </cell>
          <cell r="Y34">
            <v>325.2</v>
          </cell>
        </row>
        <row r="35">
          <cell r="G35">
            <v>9980.6</v>
          </cell>
          <cell r="M35">
            <v>0</v>
          </cell>
          <cell r="Y35">
            <v>11845</v>
          </cell>
        </row>
        <row r="36">
          <cell r="G36">
            <v>0</v>
          </cell>
          <cell r="M36">
            <v>10692</v>
          </cell>
          <cell r="Y36">
            <v>0</v>
          </cell>
        </row>
        <row r="37">
          <cell r="G37">
            <v>1455.7</v>
          </cell>
          <cell r="M37">
            <v>1631.8</v>
          </cell>
          <cell r="Y37">
            <v>1454</v>
          </cell>
        </row>
        <row r="38">
          <cell r="G38">
            <v>1917.6000000000001</v>
          </cell>
          <cell r="M38">
            <v>1937.2</v>
          </cell>
          <cell r="Y38">
            <v>1511.8</v>
          </cell>
        </row>
      </sheetData>
      <sheetData sheetId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R 2020"/>
      <sheetName val="SVR 2021-2022"/>
    </sheetNames>
    <sheetDataSet>
      <sheetData sheetId="0">
        <row r="4">
          <cell r="D4" t="str">
            <v>Základní umělecká škola T.G. Masaryka Chomutov</v>
          </cell>
        </row>
        <row r="6">
          <cell r="D6">
            <v>61345636</v>
          </cell>
        </row>
        <row r="8">
          <cell r="D8" t="str">
            <v>Náměstí T. G. Masaryka 1626 Chomutov</v>
          </cell>
        </row>
        <row r="15">
          <cell r="G15">
            <v>2824.8</v>
          </cell>
          <cell r="H15">
            <v>99.6</v>
          </cell>
          <cell r="Y15">
            <v>2900</v>
          </cell>
          <cell r="Z15">
            <v>100</v>
          </cell>
        </row>
        <row r="16">
          <cell r="G16">
            <v>1326</v>
          </cell>
          <cell r="Y16">
            <v>1700</v>
          </cell>
        </row>
        <row r="17">
          <cell r="G17">
            <v>168</v>
          </cell>
          <cell r="H17">
            <v>40</v>
          </cell>
          <cell r="Y17">
            <v>0</v>
          </cell>
        </row>
        <row r="18">
          <cell r="G18">
            <v>18413.2</v>
          </cell>
          <cell r="H18">
            <v>23.9</v>
          </cell>
          <cell r="Y18">
            <v>22200</v>
          </cell>
        </row>
        <row r="19">
          <cell r="G19">
            <v>0</v>
          </cell>
          <cell r="Y19">
            <v>0</v>
          </cell>
        </row>
        <row r="20">
          <cell r="G20">
            <v>111.1</v>
          </cell>
          <cell r="Y20">
            <v>100</v>
          </cell>
        </row>
        <row r="21">
          <cell r="G21">
            <v>32.5</v>
          </cell>
          <cell r="H21">
            <v>73.400000000000006</v>
          </cell>
          <cell r="Y21">
            <v>200</v>
          </cell>
          <cell r="Z21">
            <v>50</v>
          </cell>
        </row>
        <row r="22">
          <cell r="G22">
            <v>0</v>
          </cell>
          <cell r="H22">
            <v>67.2</v>
          </cell>
          <cell r="Y22">
            <v>50</v>
          </cell>
          <cell r="Z22">
            <v>50</v>
          </cell>
        </row>
        <row r="23">
          <cell r="G23">
            <v>0</v>
          </cell>
          <cell r="Y23">
            <v>0</v>
          </cell>
        </row>
        <row r="28">
          <cell r="G28">
            <v>570.6</v>
          </cell>
          <cell r="Y28">
            <v>600</v>
          </cell>
        </row>
        <row r="29">
          <cell r="G29">
            <v>421.9</v>
          </cell>
          <cell r="H29">
            <v>3.6</v>
          </cell>
          <cell r="Y29">
            <v>450</v>
          </cell>
        </row>
        <row r="30">
          <cell r="G30">
            <v>1031.5999999999999</v>
          </cell>
          <cell r="Y30">
            <v>1320</v>
          </cell>
        </row>
        <row r="31">
          <cell r="G31">
            <v>1398.9</v>
          </cell>
          <cell r="H31">
            <v>23.9</v>
          </cell>
          <cell r="Y31">
            <v>1500</v>
          </cell>
        </row>
        <row r="32">
          <cell r="G32">
            <v>13733.6</v>
          </cell>
          <cell r="H32">
            <v>115.1</v>
          </cell>
          <cell r="Y32">
            <v>16960</v>
          </cell>
          <cell r="Z32">
            <v>50</v>
          </cell>
        </row>
        <row r="33">
          <cell r="G33">
            <v>13437.7</v>
          </cell>
          <cell r="H33">
            <v>115.1</v>
          </cell>
          <cell r="Y33">
            <v>16600</v>
          </cell>
          <cell r="Z33">
            <v>50</v>
          </cell>
        </row>
        <row r="34">
          <cell r="G34">
            <v>295.89999999999998</v>
          </cell>
          <cell r="Y34">
            <v>360</v>
          </cell>
        </row>
        <row r="35">
          <cell r="G35">
            <v>4581.3999999999996</v>
          </cell>
          <cell r="Y35">
            <v>5540</v>
          </cell>
        </row>
        <row r="36">
          <cell r="G36">
            <v>2.9</v>
          </cell>
        </row>
        <row r="37">
          <cell r="G37">
            <v>231.2</v>
          </cell>
          <cell r="Y37">
            <v>280</v>
          </cell>
        </row>
        <row r="38">
          <cell r="G38">
            <v>825.8</v>
          </cell>
          <cell r="Y38">
            <v>550</v>
          </cell>
        </row>
      </sheetData>
      <sheetData sheetId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R 2020"/>
      <sheetName val="SVR 2021-2022"/>
    </sheetNames>
    <sheetDataSet>
      <sheetData sheetId="0">
        <row r="4">
          <cell r="D4" t="str">
            <v>Základní škola speciální a Mateřská škola Chomutov</v>
          </cell>
        </row>
        <row r="6">
          <cell r="D6">
            <v>72744341</v>
          </cell>
        </row>
        <row r="8">
          <cell r="D8" t="str">
            <v>Palachova 4881, 430 03 Chomutov 3</v>
          </cell>
        </row>
        <row r="15">
          <cell r="G15">
            <v>870.1</v>
          </cell>
          <cell r="H15">
            <v>0</v>
          </cell>
          <cell r="Y15">
            <v>808</v>
          </cell>
          <cell r="Z15">
            <v>0</v>
          </cell>
        </row>
        <row r="16">
          <cell r="G16">
            <v>2368</v>
          </cell>
          <cell r="J16">
            <v>2368</v>
          </cell>
          <cell r="Y16">
            <v>2418</v>
          </cell>
        </row>
        <row r="17">
          <cell r="G17">
            <v>209</v>
          </cell>
          <cell r="Y17">
            <v>0</v>
          </cell>
        </row>
        <row r="18">
          <cell r="G18">
            <v>16943.8</v>
          </cell>
          <cell r="Y18">
            <v>19107.8</v>
          </cell>
        </row>
        <row r="19">
          <cell r="G19">
            <v>0</v>
          </cell>
          <cell r="Y19">
            <v>0</v>
          </cell>
        </row>
        <row r="20">
          <cell r="Y20">
            <v>0</v>
          </cell>
        </row>
        <row r="21">
          <cell r="G21">
            <v>0</v>
          </cell>
          <cell r="Y21">
            <v>0</v>
          </cell>
        </row>
        <row r="22">
          <cell r="G22">
            <v>0</v>
          </cell>
          <cell r="Y22">
            <v>0</v>
          </cell>
        </row>
        <row r="23">
          <cell r="G23">
            <v>0</v>
          </cell>
          <cell r="Y23">
            <v>0</v>
          </cell>
        </row>
        <row r="28">
          <cell r="G28">
            <v>138.1</v>
          </cell>
          <cell r="M28">
            <v>219.3</v>
          </cell>
          <cell r="Y28">
            <v>449.9</v>
          </cell>
        </row>
        <row r="29">
          <cell r="G29">
            <v>1200.5</v>
          </cell>
          <cell r="M29">
            <v>1010</v>
          </cell>
          <cell r="Y29">
            <v>939.9</v>
          </cell>
        </row>
        <row r="30">
          <cell r="G30">
            <v>804.8</v>
          </cell>
          <cell r="M30">
            <v>977</v>
          </cell>
          <cell r="Y30">
            <v>914</v>
          </cell>
        </row>
        <row r="31">
          <cell r="G31">
            <v>515.70000000000005</v>
          </cell>
          <cell r="M31">
            <v>375.4</v>
          </cell>
          <cell r="Y31">
            <v>362</v>
          </cell>
        </row>
        <row r="32">
          <cell r="G32">
            <v>12786.5</v>
          </cell>
          <cell r="M32">
            <v>12286.8</v>
          </cell>
          <cell r="Y32">
            <v>14411.4</v>
          </cell>
        </row>
        <row r="33">
          <cell r="G33">
            <v>12481.2</v>
          </cell>
          <cell r="M33">
            <v>11963.5</v>
          </cell>
          <cell r="Y33">
            <v>14076.2</v>
          </cell>
        </row>
        <row r="34">
          <cell r="G34">
            <v>305.3</v>
          </cell>
          <cell r="M34">
            <v>323.29999999999995</v>
          </cell>
          <cell r="Y34">
            <v>335.2</v>
          </cell>
        </row>
        <row r="35">
          <cell r="G35">
            <v>4283.5</v>
          </cell>
          <cell r="M35">
            <v>4044.3999999999996</v>
          </cell>
          <cell r="Y35">
            <v>4721</v>
          </cell>
        </row>
        <row r="36">
          <cell r="G36">
            <v>0</v>
          </cell>
          <cell r="M36">
            <v>0</v>
          </cell>
          <cell r="Y36">
            <v>0</v>
          </cell>
        </row>
        <row r="37">
          <cell r="G37">
            <v>391</v>
          </cell>
          <cell r="M37">
            <v>408.1</v>
          </cell>
          <cell r="Y37">
            <v>420.5</v>
          </cell>
        </row>
        <row r="38">
          <cell r="G38">
            <v>567</v>
          </cell>
          <cell r="M38">
            <v>165</v>
          </cell>
          <cell r="Y38">
            <v>115.1</v>
          </cell>
        </row>
      </sheetData>
      <sheetData sheetId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R 2020"/>
      <sheetName val="SVR 2021-2022"/>
    </sheetNames>
    <sheetDataSet>
      <sheetData sheetId="0">
        <row r="4">
          <cell r="D4" t="str">
            <v>Středisko volného času Domeček Chomutov, příspěvková organizace</v>
          </cell>
        </row>
        <row r="6">
          <cell r="D6" t="str">
            <v>71 29 41 47</v>
          </cell>
        </row>
        <row r="8">
          <cell r="D8" t="str">
            <v>Jiráskova 4140, 430 03  Chomutov</v>
          </cell>
        </row>
        <row r="15">
          <cell r="G15">
            <v>2303.5770000000002</v>
          </cell>
          <cell r="H15">
            <v>288.12400000000002</v>
          </cell>
          <cell r="L15">
            <v>2400</v>
          </cell>
          <cell r="N15">
            <v>350</v>
          </cell>
          <cell r="Y15">
            <v>2400</v>
          </cell>
          <cell r="Z15">
            <v>350</v>
          </cell>
        </row>
        <row r="16">
          <cell r="G16">
            <v>1122</v>
          </cell>
          <cell r="J16">
            <v>1144</v>
          </cell>
          <cell r="Y16">
            <v>1170.5</v>
          </cell>
        </row>
        <row r="17">
          <cell r="G17">
            <v>102</v>
          </cell>
          <cell r="Y17">
            <v>0</v>
          </cell>
        </row>
        <row r="18">
          <cell r="G18">
            <v>8807.2799999999988</v>
          </cell>
          <cell r="K18">
            <v>8082.1</v>
          </cell>
          <cell r="Y18">
            <v>9399.7999999999993</v>
          </cell>
        </row>
        <row r="19">
          <cell r="G19">
            <v>0</v>
          </cell>
          <cell r="Y19">
            <v>0</v>
          </cell>
        </row>
        <row r="20">
          <cell r="G20">
            <v>55</v>
          </cell>
          <cell r="Y20">
            <v>920</v>
          </cell>
        </row>
        <row r="21">
          <cell r="G21">
            <v>51.580999999999996</v>
          </cell>
          <cell r="H21">
            <v>6.5250000000000004</v>
          </cell>
          <cell r="Y21">
            <v>82</v>
          </cell>
          <cell r="Z21">
            <v>6</v>
          </cell>
        </row>
        <row r="22">
          <cell r="G22">
            <v>0</v>
          </cell>
          <cell r="Y22">
            <v>0</v>
          </cell>
        </row>
        <row r="23">
          <cell r="G23">
            <v>0</v>
          </cell>
          <cell r="Y23">
            <v>0</v>
          </cell>
        </row>
        <row r="28">
          <cell r="G28">
            <v>611.11199999999997</v>
          </cell>
          <cell r="H28">
            <v>139.94200000000001</v>
          </cell>
          <cell r="M28">
            <v>250</v>
          </cell>
          <cell r="N28">
            <v>300</v>
          </cell>
          <cell r="Y28">
            <v>250</v>
          </cell>
          <cell r="Z28">
            <v>300</v>
          </cell>
        </row>
        <row r="29">
          <cell r="G29">
            <v>623.16499999999996</v>
          </cell>
          <cell r="M29">
            <v>680</v>
          </cell>
          <cell r="Y29">
            <v>713</v>
          </cell>
        </row>
        <row r="30">
          <cell r="G30">
            <v>702.52800000000002</v>
          </cell>
          <cell r="H30">
            <v>65.787000000000006</v>
          </cell>
          <cell r="M30">
            <v>700</v>
          </cell>
          <cell r="N30">
            <v>50</v>
          </cell>
          <cell r="Y30">
            <v>700</v>
          </cell>
          <cell r="Z30">
            <v>56</v>
          </cell>
        </row>
        <row r="31">
          <cell r="G31">
            <v>901.33800000000008</v>
          </cell>
          <cell r="M31">
            <v>983</v>
          </cell>
          <cell r="Y31">
            <v>1145.5</v>
          </cell>
        </row>
        <row r="32">
          <cell r="G32">
            <v>6645.6</v>
          </cell>
          <cell r="M32">
            <v>6041.5</v>
          </cell>
          <cell r="Y32">
            <v>7552.2</v>
          </cell>
        </row>
        <row r="33">
          <cell r="G33">
            <v>6249.2929999999997</v>
          </cell>
          <cell r="M33">
            <v>5881.5</v>
          </cell>
          <cell r="Y33">
            <v>6642.2</v>
          </cell>
        </row>
        <row r="34">
          <cell r="G34">
            <v>396.339</v>
          </cell>
          <cell r="M34">
            <v>160</v>
          </cell>
          <cell r="Y34">
            <v>910</v>
          </cell>
        </row>
        <row r="35">
          <cell r="G35">
            <v>2187.7939999999999</v>
          </cell>
          <cell r="M35">
            <v>2200.6</v>
          </cell>
          <cell r="Y35">
            <v>2496.3000000000002</v>
          </cell>
        </row>
        <row r="36">
          <cell r="G36">
            <v>4.2</v>
          </cell>
          <cell r="M36">
            <v>8</v>
          </cell>
          <cell r="Y36">
            <v>8</v>
          </cell>
        </row>
        <row r="37">
          <cell r="G37">
            <v>142.52000000000001</v>
          </cell>
          <cell r="M37">
            <v>165</v>
          </cell>
          <cell r="Y37">
            <v>169.529</v>
          </cell>
        </row>
        <row r="38">
          <cell r="G38">
            <v>570.83600000000001</v>
          </cell>
          <cell r="M38">
            <v>700</v>
          </cell>
          <cell r="Y38">
            <v>937.8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Š Zahradní"/>
      <sheetName val="ZŠ Na Příkopech"/>
      <sheetName val="ZŠ Kadaňská"/>
      <sheetName val="ZŠ Písečná"/>
      <sheetName val="HŠ Hornická"/>
      <sheetName val="ZŠ Školní"/>
      <sheetName val="ZŠ AK. Heyrovsk."/>
      <sheetName val="ZŠ Březenecká"/>
      <sheetName val="ZŠaMŠ 17. list."/>
      <sheetName val="ZUŠ TGM"/>
      <sheetName val="ZŠSaMŠ Palachova"/>
      <sheetName val="MŠ CV"/>
      <sheetName val="SVČ Domeček"/>
    </sheetNames>
    <sheetDataSet>
      <sheetData sheetId="0"/>
      <sheetData sheetId="1">
        <row r="4">
          <cell r="D4" t="str">
            <v>Základní škola Chomutov, Na Příkopech 895</v>
          </cell>
        </row>
        <row r="6">
          <cell r="D6">
            <v>46789685</v>
          </cell>
        </row>
        <row r="8">
          <cell r="D8" t="str">
            <v>Na Příkopech 895, Chomutov</v>
          </cell>
        </row>
        <row r="15">
          <cell r="G15">
            <v>1917.5</v>
          </cell>
          <cell r="H15">
            <v>323.5</v>
          </cell>
          <cell r="Y15">
            <v>2000</v>
          </cell>
          <cell r="Z15">
            <v>0</v>
          </cell>
        </row>
        <row r="16">
          <cell r="G16">
            <v>4399</v>
          </cell>
          <cell r="J16">
            <v>4450</v>
          </cell>
          <cell r="Y16">
            <v>4500</v>
          </cell>
        </row>
        <row r="17">
          <cell r="G17">
            <v>503</v>
          </cell>
          <cell r="Y17">
            <v>1200</v>
          </cell>
        </row>
        <row r="18">
          <cell r="G18">
            <v>30274.6</v>
          </cell>
          <cell r="Y18">
            <v>37500</v>
          </cell>
        </row>
        <row r="19">
          <cell r="G19">
            <v>0</v>
          </cell>
          <cell r="Y19">
            <v>0</v>
          </cell>
        </row>
        <row r="20">
          <cell r="G20">
            <v>1588.7</v>
          </cell>
          <cell r="Y20">
            <v>100</v>
          </cell>
        </row>
        <row r="21">
          <cell r="G21">
            <v>1540.1</v>
          </cell>
          <cell r="Y21">
            <v>1450</v>
          </cell>
        </row>
        <row r="22">
          <cell r="G22">
            <v>0</v>
          </cell>
          <cell r="Y22">
            <v>0</v>
          </cell>
        </row>
        <row r="23">
          <cell r="G23">
            <v>0</v>
          </cell>
          <cell r="Y23">
            <v>0</v>
          </cell>
        </row>
        <row r="28">
          <cell r="G28">
            <v>504.9</v>
          </cell>
          <cell r="M28">
            <v>330</v>
          </cell>
          <cell r="Y28">
            <v>390</v>
          </cell>
        </row>
        <row r="29">
          <cell r="G29">
            <v>2853.9</v>
          </cell>
          <cell r="H29">
            <v>44</v>
          </cell>
          <cell r="M29">
            <v>3011</v>
          </cell>
          <cell r="Y29">
            <v>2990</v>
          </cell>
        </row>
        <row r="30">
          <cell r="G30">
            <v>1726.4</v>
          </cell>
          <cell r="H30">
            <v>101.9</v>
          </cell>
          <cell r="M30">
            <v>1950</v>
          </cell>
          <cell r="Y30">
            <v>2020</v>
          </cell>
        </row>
        <row r="31">
          <cell r="G31">
            <v>1977.6</v>
          </cell>
          <cell r="M31">
            <v>1500</v>
          </cell>
          <cell r="Y31">
            <v>1760</v>
          </cell>
        </row>
        <row r="32">
          <cell r="G32">
            <v>23613.3</v>
          </cell>
          <cell r="M32">
            <v>25584</v>
          </cell>
          <cell r="Y32">
            <v>26900</v>
          </cell>
        </row>
        <row r="33">
          <cell r="G33">
            <v>22951.1</v>
          </cell>
          <cell r="M33">
            <v>25400</v>
          </cell>
          <cell r="Y33">
            <v>0</v>
          </cell>
        </row>
        <row r="34">
          <cell r="G34">
            <v>662.2</v>
          </cell>
          <cell r="M34">
            <v>154</v>
          </cell>
          <cell r="Y34">
            <v>0</v>
          </cell>
        </row>
        <row r="35">
          <cell r="G35">
            <v>7789</v>
          </cell>
          <cell r="M35">
            <v>8946</v>
          </cell>
          <cell r="Y35">
            <v>10600</v>
          </cell>
        </row>
        <row r="36">
          <cell r="G36">
            <v>0</v>
          </cell>
          <cell r="M36">
            <v>0</v>
          </cell>
          <cell r="Y36">
            <v>0</v>
          </cell>
        </row>
        <row r="37">
          <cell r="G37">
            <v>590</v>
          </cell>
          <cell r="M37">
            <v>584</v>
          </cell>
          <cell r="Y37">
            <v>598</v>
          </cell>
        </row>
        <row r="38">
          <cell r="G38">
            <v>1213.7</v>
          </cell>
          <cell r="M38">
            <v>195</v>
          </cell>
          <cell r="Y38">
            <v>1492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R 2020"/>
      <sheetName val="SVR 2021-2022"/>
    </sheetNames>
    <sheetDataSet>
      <sheetData sheetId="0">
        <row r="4">
          <cell r="D4" t="str">
            <v>Základní škola Chomutov, Kadaňská 2334</v>
          </cell>
        </row>
        <row r="6">
          <cell r="D6">
            <v>46789707</v>
          </cell>
        </row>
        <row r="8">
          <cell r="D8" t="str">
            <v>Kadaňská 2334,  430 03 Chomutov</v>
          </cell>
        </row>
        <row r="15">
          <cell r="G15">
            <v>1825.3</v>
          </cell>
          <cell r="H15">
            <v>99.8</v>
          </cell>
          <cell r="Y15">
            <v>1800</v>
          </cell>
          <cell r="Z15">
            <v>100</v>
          </cell>
        </row>
        <row r="16">
          <cell r="G16">
            <v>4447</v>
          </cell>
          <cell r="J16">
            <v>4395</v>
          </cell>
          <cell r="Y16">
            <v>4930</v>
          </cell>
        </row>
        <row r="17">
          <cell r="G17">
            <v>429</v>
          </cell>
          <cell r="Y17">
            <v>0</v>
          </cell>
        </row>
        <row r="18">
          <cell r="G18">
            <v>25259.7</v>
          </cell>
          <cell r="Y18">
            <v>27600</v>
          </cell>
        </row>
        <row r="19">
          <cell r="G19">
            <v>0</v>
          </cell>
          <cell r="Y19">
            <v>0</v>
          </cell>
        </row>
        <row r="20">
          <cell r="G20">
            <v>107.3</v>
          </cell>
          <cell r="Y20">
            <v>100</v>
          </cell>
        </row>
        <row r="21">
          <cell r="G21">
            <v>1109.2</v>
          </cell>
          <cell r="Y21">
            <v>1100</v>
          </cell>
        </row>
        <row r="22">
          <cell r="G22">
            <v>0</v>
          </cell>
          <cell r="Y22">
            <v>0</v>
          </cell>
        </row>
        <row r="23">
          <cell r="G23">
            <v>0</v>
          </cell>
          <cell r="Y23">
            <v>0</v>
          </cell>
        </row>
        <row r="28">
          <cell r="G28">
            <v>393.2</v>
          </cell>
          <cell r="M28">
            <v>218</v>
          </cell>
          <cell r="Y28">
            <v>240</v>
          </cell>
        </row>
        <row r="29">
          <cell r="G29">
            <v>2720.9</v>
          </cell>
          <cell r="M29">
            <v>3608</v>
          </cell>
          <cell r="Y29">
            <v>2848</v>
          </cell>
          <cell r="Z29">
            <v>20</v>
          </cell>
        </row>
        <row r="30">
          <cell r="G30">
            <v>1791.2</v>
          </cell>
          <cell r="H30">
            <v>18.899999999999999</v>
          </cell>
          <cell r="M30">
            <v>2020</v>
          </cell>
          <cell r="N30">
            <v>20</v>
          </cell>
          <cell r="Y30">
            <v>2020</v>
          </cell>
        </row>
        <row r="31">
          <cell r="G31">
            <v>1777.7</v>
          </cell>
          <cell r="M31">
            <v>557</v>
          </cell>
          <cell r="Y31">
            <v>902</v>
          </cell>
        </row>
        <row r="32">
          <cell r="G32">
            <v>18276.300000000003</v>
          </cell>
          <cell r="M32">
            <v>20058.599999999999</v>
          </cell>
          <cell r="Y32">
            <v>19908</v>
          </cell>
        </row>
        <row r="33">
          <cell r="G33">
            <v>18134.300000000003</v>
          </cell>
          <cell r="M33">
            <v>19897.099999999999</v>
          </cell>
          <cell r="Y33">
            <v>19808</v>
          </cell>
        </row>
        <row r="34">
          <cell r="G34">
            <v>142</v>
          </cell>
          <cell r="M34">
            <v>11.5</v>
          </cell>
          <cell r="Y34">
            <v>100</v>
          </cell>
        </row>
        <row r="35">
          <cell r="G35">
            <v>6742.8</v>
          </cell>
          <cell r="M35">
            <v>7281.3</v>
          </cell>
          <cell r="Y35">
            <v>8336</v>
          </cell>
        </row>
        <row r="36">
          <cell r="G36">
            <v>0</v>
          </cell>
          <cell r="M36">
            <v>0</v>
          </cell>
          <cell r="Y36">
            <v>0</v>
          </cell>
        </row>
        <row r="37">
          <cell r="G37">
            <v>567.20000000000005</v>
          </cell>
          <cell r="M37">
            <v>486</v>
          </cell>
          <cell r="Y37">
            <v>935</v>
          </cell>
        </row>
        <row r="38">
          <cell r="G38">
            <v>861.1</v>
          </cell>
          <cell r="M38">
            <v>239.9</v>
          </cell>
          <cell r="N38">
            <v>80</v>
          </cell>
          <cell r="Y38">
            <v>341</v>
          </cell>
          <cell r="Z38">
            <v>80</v>
          </cell>
        </row>
      </sheetData>
      <sheetData sheetId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R 2020"/>
      <sheetName val="SVR 2021-2022"/>
    </sheetNames>
    <sheetDataSet>
      <sheetData sheetId="0">
        <row r="4">
          <cell r="D4" t="str">
            <v>Základní škola Chomutov, Písečná 5144</v>
          </cell>
        </row>
        <row r="6">
          <cell r="D6">
            <v>831476</v>
          </cell>
        </row>
        <row r="8">
          <cell r="D8" t="str">
            <v>Písečná 5144, 430 04 Chomutov</v>
          </cell>
        </row>
        <row r="15">
          <cell r="G15">
            <v>1105.9000000000001</v>
          </cell>
          <cell r="H15">
            <v>0</v>
          </cell>
          <cell r="Y15">
            <v>1250</v>
          </cell>
          <cell r="Z15">
            <v>81</v>
          </cell>
        </row>
        <row r="16">
          <cell r="G16">
            <v>4505.5</v>
          </cell>
          <cell r="J16">
            <v>5215</v>
          </cell>
          <cell r="Y16">
            <v>5370</v>
          </cell>
        </row>
        <row r="17">
          <cell r="G17">
            <v>596</v>
          </cell>
          <cell r="Y17">
            <v>0</v>
          </cell>
        </row>
        <row r="18">
          <cell r="G18">
            <v>27266.9</v>
          </cell>
          <cell r="Y18">
            <v>28629.3</v>
          </cell>
        </row>
        <row r="19">
          <cell r="G19">
            <v>0</v>
          </cell>
          <cell r="Y19">
            <v>0</v>
          </cell>
        </row>
        <row r="20">
          <cell r="Y20">
            <v>0</v>
          </cell>
        </row>
        <row r="21">
          <cell r="G21">
            <v>33.799999999999997</v>
          </cell>
          <cell r="H21">
            <v>125.1</v>
          </cell>
          <cell r="Y21">
            <v>0</v>
          </cell>
          <cell r="Z21">
            <v>120</v>
          </cell>
        </row>
        <row r="22">
          <cell r="G22">
            <v>0</v>
          </cell>
          <cell r="H22">
            <v>125.1</v>
          </cell>
          <cell r="Y22">
            <v>0</v>
          </cell>
          <cell r="Z22">
            <v>120</v>
          </cell>
        </row>
        <row r="23">
          <cell r="G23">
            <v>0</v>
          </cell>
          <cell r="Y23">
            <v>0</v>
          </cell>
        </row>
        <row r="28">
          <cell r="G28">
            <v>420.4</v>
          </cell>
          <cell r="M28">
            <v>600</v>
          </cell>
          <cell r="Y28">
            <v>600</v>
          </cell>
        </row>
        <row r="29">
          <cell r="G29">
            <v>1986.3</v>
          </cell>
          <cell r="M29">
            <v>1935</v>
          </cell>
          <cell r="Y29">
            <v>1920</v>
          </cell>
          <cell r="Z29">
            <v>81</v>
          </cell>
        </row>
        <row r="30">
          <cell r="G30">
            <v>1588.3</v>
          </cell>
          <cell r="H30">
            <v>31.3</v>
          </cell>
          <cell r="M30">
            <v>1830</v>
          </cell>
          <cell r="N30">
            <v>120</v>
          </cell>
          <cell r="Y30">
            <v>1875</v>
          </cell>
          <cell r="Z30">
            <v>120</v>
          </cell>
        </row>
        <row r="31">
          <cell r="G31">
            <v>1108.5999999999999</v>
          </cell>
          <cell r="M31">
            <v>1200</v>
          </cell>
          <cell r="Y31">
            <v>1270</v>
          </cell>
        </row>
        <row r="32">
          <cell r="G32">
            <v>20282.600000000002</v>
          </cell>
          <cell r="M32">
            <v>18435</v>
          </cell>
          <cell r="Y32">
            <v>20916.5</v>
          </cell>
        </row>
        <row r="33">
          <cell r="G33">
            <v>19724.400000000001</v>
          </cell>
          <cell r="M33">
            <v>18091</v>
          </cell>
          <cell r="Y33">
            <v>20566.5</v>
          </cell>
        </row>
        <row r="34">
          <cell r="G34">
            <v>558.20000000000005</v>
          </cell>
          <cell r="M34">
            <v>344</v>
          </cell>
          <cell r="Y34">
            <v>350</v>
          </cell>
        </row>
        <row r="35">
          <cell r="G35">
            <v>6725.2</v>
          </cell>
          <cell r="M35">
            <v>6180</v>
          </cell>
          <cell r="Y35">
            <v>7362.8</v>
          </cell>
        </row>
        <row r="36">
          <cell r="G36">
            <v>0</v>
          </cell>
          <cell r="M36">
            <v>0</v>
          </cell>
          <cell r="Y36">
            <v>0</v>
          </cell>
        </row>
        <row r="37">
          <cell r="G37">
            <v>1144.5</v>
          </cell>
          <cell r="M37">
            <v>758</v>
          </cell>
          <cell r="Y37">
            <v>770.4</v>
          </cell>
        </row>
        <row r="38">
          <cell r="G38">
            <v>614.29999999999995</v>
          </cell>
          <cell r="M38">
            <v>709</v>
          </cell>
          <cell r="Y38">
            <v>534.6</v>
          </cell>
        </row>
      </sheetData>
      <sheetData sheetId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R 2020"/>
      <sheetName val="SVR 2021-2022"/>
    </sheetNames>
    <sheetDataSet>
      <sheetData sheetId="0">
        <row r="4">
          <cell r="D4" t="str">
            <v>Základní škola Chomutov, Hornická 4387</v>
          </cell>
        </row>
        <row r="6">
          <cell r="D6">
            <v>46789723</v>
          </cell>
        </row>
        <row r="8">
          <cell r="D8" t="str">
            <v>Chomutov, Hornická 4387</v>
          </cell>
        </row>
        <row r="15">
          <cell r="G15">
            <v>1961</v>
          </cell>
          <cell r="H15">
            <v>0</v>
          </cell>
          <cell r="Y15">
            <v>2050</v>
          </cell>
          <cell r="Z15">
            <v>0</v>
          </cell>
        </row>
        <row r="16">
          <cell r="G16">
            <v>5283</v>
          </cell>
          <cell r="J16">
            <v>5283</v>
          </cell>
          <cell r="Y16">
            <v>5825</v>
          </cell>
        </row>
        <row r="17">
          <cell r="G17">
            <v>437</v>
          </cell>
          <cell r="Y17">
            <v>0</v>
          </cell>
        </row>
        <row r="18">
          <cell r="G18">
            <v>28110</v>
          </cell>
          <cell r="Y18">
            <v>30317</v>
          </cell>
        </row>
        <row r="19">
          <cell r="G19">
            <v>0</v>
          </cell>
          <cell r="Y19">
            <v>0</v>
          </cell>
        </row>
        <row r="20">
          <cell r="G20">
            <v>709</v>
          </cell>
          <cell r="Y20">
            <v>0</v>
          </cell>
        </row>
        <row r="21">
          <cell r="G21">
            <v>0</v>
          </cell>
          <cell r="H21">
            <v>215</v>
          </cell>
          <cell r="Y21">
            <v>0</v>
          </cell>
          <cell r="Z21">
            <v>210</v>
          </cell>
        </row>
        <row r="22">
          <cell r="G22">
            <v>0</v>
          </cell>
          <cell r="H22">
            <v>208</v>
          </cell>
          <cell r="Y22">
            <v>0</v>
          </cell>
          <cell r="Z22">
            <v>200</v>
          </cell>
        </row>
        <row r="23">
          <cell r="G23">
            <v>0</v>
          </cell>
          <cell r="Y23">
            <v>0</v>
          </cell>
        </row>
        <row r="28">
          <cell r="G28">
            <v>648</v>
          </cell>
          <cell r="M28">
            <v>630</v>
          </cell>
          <cell r="Y28">
            <v>550</v>
          </cell>
        </row>
        <row r="29">
          <cell r="G29">
            <v>2750</v>
          </cell>
          <cell r="M29">
            <v>2699</v>
          </cell>
          <cell r="N29">
            <v>60</v>
          </cell>
          <cell r="Y29">
            <v>2918</v>
          </cell>
        </row>
        <row r="30">
          <cell r="G30">
            <v>2596</v>
          </cell>
          <cell r="H30">
            <v>61</v>
          </cell>
          <cell r="M30">
            <v>2628</v>
          </cell>
          <cell r="Y30">
            <v>3235</v>
          </cell>
          <cell r="Z30">
            <v>60</v>
          </cell>
        </row>
        <row r="31">
          <cell r="G31">
            <v>1009</v>
          </cell>
          <cell r="M31">
            <v>770</v>
          </cell>
          <cell r="Y31">
            <v>720</v>
          </cell>
        </row>
        <row r="32">
          <cell r="G32">
            <v>20406</v>
          </cell>
          <cell r="M32">
            <v>17411</v>
          </cell>
          <cell r="Y32">
            <v>21851</v>
          </cell>
        </row>
        <row r="33">
          <cell r="G33">
            <v>40226</v>
          </cell>
          <cell r="M33">
            <v>17371</v>
          </cell>
          <cell r="Y33">
            <v>21806</v>
          </cell>
        </row>
        <row r="34">
          <cell r="G34">
            <v>246</v>
          </cell>
          <cell r="M34">
            <v>40</v>
          </cell>
          <cell r="Y34">
            <v>45</v>
          </cell>
        </row>
        <row r="35">
          <cell r="G35">
            <v>6893</v>
          </cell>
          <cell r="M35">
            <v>5896</v>
          </cell>
          <cell r="Y35">
            <v>7429</v>
          </cell>
        </row>
        <row r="36">
          <cell r="G36">
            <v>0</v>
          </cell>
          <cell r="M36">
            <v>0</v>
          </cell>
          <cell r="Y36">
            <v>0</v>
          </cell>
        </row>
        <row r="37">
          <cell r="G37">
            <v>481</v>
          </cell>
          <cell r="M37">
            <v>482</v>
          </cell>
          <cell r="Y37">
            <v>560</v>
          </cell>
        </row>
        <row r="38">
          <cell r="G38">
            <v>1838</v>
          </cell>
          <cell r="H38">
            <v>5</v>
          </cell>
          <cell r="M38">
            <v>684</v>
          </cell>
          <cell r="N38">
            <v>160</v>
          </cell>
          <cell r="Y38">
            <v>1079</v>
          </cell>
        </row>
      </sheetData>
      <sheetData sheetId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R 2020"/>
      <sheetName val="SVR 2021-2022"/>
    </sheetNames>
    <sheetDataSet>
      <sheetData sheetId="0">
        <row r="4">
          <cell r="D4" t="str">
            <v>Základní škola Chomutov, Školní 1480</v>
          </cell>
        </row>
        <row r="6">
          <cell r="D6">
            <v>46789731</v>
          </cell>
        </row>
        <row r="8">
          <cell r="D8" t="str">
            <v>Školní 1480/61, Chomutov, 430 01</v>
          </cell>
        </row>
        <row r="15">
          <cell r="G15">
            <v>1954.8510000000001</v>
          </cell>
          <cell r="H15">
            <v>0</v>
          </cell>
          <cell r="M15">
            <v>2030</v>
          </cell>
          <cell r="Y15">
            <v>2300</v>
          </cell>
          <cell r="Z15">
            <v>0</v>
          </cell>
        </row>
        <row r="16">
          <cell r="G16">
            <v>5326</v>
          </cell>
          <cell r="M16">
            <v>5450</v>
          </cell>
          <cell r="Y16">
            <v>5570</v>
          </cell>
        </row>
        <row r="17">
          <cell r="G17">
            <v>606.24099999999999</v>
          </cell>
          <cell r="M17">
            <v>0</v>
          </cell>
          <cell r="Y17">
            <v>0</v>
          </cell>
        </row>
        <row r="18">
          <cell r="G18">
            <v>39340.790999999997</v>
          </cell>
          <cell r="M18">
            <v>38540.300000000003</v>
          </cell>
          <cell r="Y18">
            <v>44782.124000000003</v>
          </cell>
        </row>
        <row r="19">
          <cell r="G19">
            <v>0</v>
          </cell>
          <cell r="M19">
            <v>0</v>
          </cell>
          <cell r="Y19">
            <v>0</v>
          </cell>
        </row>
        <row r="20">
          <cell r="G20">
            <v>340.74799999999999</v>
          </cell>
          <cell r="M20">
            <v>125</v>
          </cell>
          <cell r="Y20">
            <v>125</v>
          </cell>
        </row>
        <row r="21">
          <cell r="G21">
            <v>293.221</v>
          </cell>
          <cell r="H21">
            <v>362.84300000000002</v>
          </cell>
          <cell r="M21">
            <v>0</v>
          </cell>
          <cell r="N21">
            <v>250</v>
          </cell>
          <cell r="Y21">
            <v>0</v>
          </cell>
          <cell r="Z21">
            <v>250</v>
          </cell>
        </row>
        <row r="22">
          <cell r="G22">
            <v>0</v>
          </cell>
          <cell r="H22">
            <v>345.91300000000001</v>
          </cell>
          <cell r="M22">
            <v>0</v>
          </cell>
          <cell r="Y22">
            <v>0</v>
          </cell>
          <cell r="Z22">
            <v>250</v>
          </cell>
        </row>
        <row r="23">
          <cell r="G23">
            <v>0</v>
          </cell>
          <cell r="M23">
            <v>0</v>
          </cell>
          <cell r="Y23">
            <v>0</v>
          </cell>
        </row>
        <row r="28">
          <cell r="G28">
            <v>429.11399999999998</v>
          </cell>
          <cell r="M28">
            <v>312.39999999999998</v>
          </cell>
          <cell r="Y28">
            <v>315</v>
          </cell>
        </row>
        <row r="29">
          <cell r="G29">
            <v>2911.143</v>
          </cell>
          <cell r="H29">
            <v>29.579000000000001</v>
          </cell>
          <cell r="M29">
            <v>2687</v>
          </cell>
          <cell r="N29">
            <v>100</v>
          </cell>
          <cell r="Y29">
            <v>3060</v>
          </cell>
          <cell r="Z29">
            <v>70</v>
          </cell>
        </row>
        <row r="30">
          <cell r="G30">
            <v>2726.1819999999998</v>
          </cell>
          <cell r="H30">
            <v>89.951999999999998</v>
          </cell>
          <cell r="M30">
            <v>3050</v>
          </cell>
          <cell r="N30">
            <v>150</v>
          </cell>
          <cell r="Y30">
            <v>3150</v>
          </cell>
          <cell r="Z30">
            <v>180</v>
          </cell>
        </row>
        <row r="31">
          <cell r="G31">
            <v>1428.9609999999998</v>
          </cell>
          <cell r="H31">
            <v>15.504</v>
          </cell>
          <cell r="M31">
            <v>1338</v>
          </cell>
          <cell r="Y31">
            <v>1112</v>
          </cell>
        </row>
        <row r="32">
          <cell r="G32">
            <v>28326.795000000002</v>
          </cell>
          <cell r="H32">
            <v>0</v>
          </cell>
          <cell r="M32">
            <v>27363.1</v>
          </cell>
          <cell r="Y32">
            <v>32172.01</v>
          </cell>
        </row>
        <row r="33">
          <cell r="G33">
            <v>27898.762999999999</v>
          </cell>
          <cell r="M33">
            <v>26898.1</v>
          </cell>
          <cell r="Y33">
            <v>31952.01</v>
          </cell>
        </row>
        <row r="34">
          <cell r="G34">
            <v>428.03199999999998</v>
          </cell>
          <cell r="M34">
            <v>415</v>
          </cell>
          <cell r="Y34">
            <v>220</v>
          </cell>
        </row>
        <row r="35">
          <cell r="G35">
            <v>9610.9399999999987</v>
          </cell>
          <cell r="M35">
            <v>9810.1</v>
          </cell>
          <cell r="Y35">
            <v>11003.683000000001</v>
          </cell>
        </row>
        <row r="36">
          <cell r="G36">
            <v>0</v>
          </cell>
          <cell r="M36">
            <v>0</v>
          </cell>
          <cell r="Y36">
            <v>0</v>
          </cell>
        </row>
        <row r="37">
          <cell r="G37">
            <v>315.12700000000001</v>
          </cell>
          <cell r="M37">
            <v>317.60000000000002</v>
          </cell>
          <cell r="Y37">
            <v>325</v>
          </cell>
        </row>
        <row r="38">
          <cell r="G38">
            <v>2302.9949999999999</v>
          </cell>
          <cell r="M38">
            <v>1267.0999999999999</v>
          </cell>
          <cell r="Y38">
            <v>1639.431</v>
          </cell>
        </row>
      </sheetData>
      <sheetData sheetId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R 2020"/>
      <sheetName val="SVR 2021-2022"/>
    </sheetNames>
    <sheetDataSet>
      <sheetData sheetId="0">
        <row r="15">
          <cell r="G15">
            <v>2057</v>
          </cell>
          <cell r="H15">
            <v>0</v>
          </cell>
          <cell r="Y15">
            <v>2400</v>
          </cell>
          <cell r="Z15">
            <v>0</v>
          </cell>
        </row>
        <row r="16">
          <cell r="G16">
            <v>3710</v>
          </cell>
          <cell r="Y16">
            <v>3910</v>
          </cell>
        </row>
        <row r="17">
          <cell r="G17">
            <v>635</v>
          </cell>
          <cell r="Y17">
            <v>0</v>
          </cell>
        </row>
        <row r="18">
          <cell r="G18">
            <v>27885</v>
          </cell>
          <cell r="Y18">
            <v>32560</v>
          </cell>
        </row>
        <row r="19">
          <cell r="G19">
            <v>0</v>
          </cell>
          <cell r="Y19">
            <v>100</v>
          </cell>
        </row>
        <row r="20">
          <cell r="G20">
            <v>246</v>
          </cell>
          <cell r="Y20">
            <v>0</v>
          </cell>
        </row>
        <row r="21">
          <cell r="G21">
            <v>51</v>
          </cell>
          <cell r="H21">
            <v>343</v>
          </cell>
          <cell r="Y21">
            <v>0</v>
          </cell>
          <cell r="Z21">
            <v>280</v>
          </cell>
        </row>
        <row r="22">
          <cell r="G22">
            <v>0</v>
          </cell>
          <cell r="Y22">
            <v>0</v>
          </cell>
          <cell r="Z22">
            <v>280</v>
          </cell>
        </row>
        <row r="23">
          <cell r="G23">
            <v>0</v>
          </cell>
          <cell r="Y23">
            <v>0</v>
          </cell>
        </row>
        <row r="28">
          <cell r="G28">
            <v>439</v>
          </cell>
          <cell r="M28">
            <v>527</v>
          </cell>
          <cell r="Y28">
            <v>520</v>
          </cell>
        </row>
        <row r="29">
          <cell r="G29">
            <v>2781</v>
          </cell>
          <cell r="H29">
            <v>25</v>
          </cell>
          <cell r="M29">
            <v>2352</v>
          </cell>
          <cell r="N29">
            <v>22</v>
          </cell>
          <cell r="Y29">
            <v>2360</v>
          </cell>
          <cell r="Z29">
            <v>22</v>
          </cell>
        </row>
        <row r="30">
          <cell r="G30">
            <v>1360</v>
          </cell>
          <cell r="H30">
            <v>312</v>
          </cell>
          <cell r="M30">
            <v>1715</v>
          </cell>
          <cell r="N30">
            <v>258</v>
          </cell>
          <cell r="Y30">
            <v>1950</v>
          </cell>
          <cell r="Z30">
            <v>258</v>
          </cell>
        </row>
        <row r="31">
          <cell r="G31">
            <v>832</v>
          </cell>
          <cell r="M31">
            <v>943</v>
          </cell>
          <cell r="Y31">
            <v>940</v>
          </cell>
        </row>
        <row r="32">
          <cell r="G32">
            <v>20119</v>
          </cell>
          <cell r="M32">
            <v>21480</v>
          </cell>
          <cell r="Y32">
            <v>24299</v>
          </cell>
        </row>
        <row r="33">
          <cell r="G33">
            <v>20039</v>
          </cell>
          <cell r="M33">
            <v>21410</v>
          </cell>
        </row>
        <row r="34">
          <cell r="G34">
            <v>80</v>
          </cell>
          <cell r="M34">
            <v>70</v>
          </cell>
          <cell r="Y34">
            <v>70</v>
          </cell>
        </row>
        <row r="35">
          <cell r="G35">
            <v>6987</v>
          </cell>
          <cell r="M35">
            <v>8120</v>
          </cell>
          <cell r="Y35">
            <v>8261</v>
          </cell>
        </row>
        <row r="36">
          <cell r="G36">
            <v>0</v>
          </cell>
          <cell r="M36">
            <v>0</v>
          </cell>
          <cell r="Y36">
            <v>0</v>
          </cell>
        </row>
        <row r="37">
          <cell r="G37">
            <v>306</v>
          </cell>
          <cell r="M37">
            <v>255</v>
          </cell>
          <cell r="Y37">
            <v>255</v>
          </cell>
        </row>
        <row r="38">
          <cell r="G38">
            <v>1557</v>
          </cell>
          <cell r="M38">
            <v>398</v>
          </cell>
          <cell r="Y38">
            <v>385</v>
          </cell>
        </row>
      </sheetData>
      <sheetData sheetId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R 2020"/>
    </sheetNames>
    <sheetDataSet>
      <sheetData sheetId="0">
        <row r="4">
          <cell r="D4" t="str">
            <v>Základní škola Chomutov, Březenecká 4679</v>
          </cell>
        </row>
        <row r="6">
          <cell r="D6" t="str">
            <v>467 897 66</v>
          </cell>
        </row>
        <row r="8">
          <cell r="D8" t="str">
            <v>Březenecká 4679, 430 04  Chomutov</v>
          </cell>
        </row>
        <row r="15">
          <cell r="G15">
            <v>2277.5</v>
          </cell>
          <cell r="H15">
            <v>292.2</v>
          </cell>
          <cell r="M15">
            <v>2045</v>
          </cell>
          <cell r="N15">
            <v>273</v>
          </cell>
        </row>
        <row r="16">
          <cell r="G16">
            <v>4811</v>
          </cell>
          <cell r="M16">
            <v>4773</v>
          </cell>
          <cell r="Y16">
            <v>5145</v>
          </cell>
        </row>
        <row r="17">
          <cell r="G17">
            <v>708</v>
          </cell>
          <cell r="M17">
            <v>0</v>
          </cell>
          <cell r="Y17">
            <v>0</v>
          </cell>
        </row>
        <row r="18">
          <cell r="G18">
            <v>32870.400000000001</v>
          </cell>
          <cell r="M18">
            <v>31657</v>
          </cell>
          <cell r="Y18">
            <v>36365.4</v>
          </cell>
        </row>
        <row r="19">
          <cell r="G19">
            <v>0</v>
          </cell>
          <cell r="M19">
            <v>0</v>
          </cell>
          <cell r="Y19">
            <v>0</v>
          </cell>
        </row>
        <row r="20">
          <cell r="G20">
            <v>531.6</v>
          </cell>
          <cell r="M20">
            <v>25</v>
          </cell>
          <cell r="Y20">
            <v>50</v>
          </cell>
        </row>
        <row r="21">
          <cell r="G21">
            <v>204.4</v>
          </cell>
          <cell r="H21">
            <v>222.5</v>
          </cell>
          <cell r="M21">
            <v>0</v>
          </cell>
          <cell r="N21">
            <v>242</v>
          </cell>
        </row>
        <row r="22">
          <cell r="G22">
            <v>0</v>
          </cell>
          <cell r="H22">
            <v>222.5</v>
          </cell>
          <cell r="M22">
            <v>0</v>
          </cell>
          <cell r="N22">
            <v>242</v>
          </cell>
          <cell r="Y22">
            <v>0</v>
          </cell>
        </row>
        <row r="23">
          <cell r="G23">
            <v>0</v>
          </cell>
          <cell r="M23">
            <v>0</v>
          </cell>
          <cell r="Y23">
            <v>0</v>
          </cell>
        </row>
        <row r="28">
          <cell r="G28">
            <v>611.5</v>
          </cell>
          <cell r="H28">
            <v>17.8</v>
          </cell>
          <cell r="M28">
            <v>530</v>
          </cell>
          <cell r="N28">
            <v>35</v>
          </cell>
          <cell r="Y28">
            <v>550</v>
          </cell>
          <cell r="Z28">
            <v>35</v>
          </cell>
        </row>
        <row r="29">
          <cell r="G29">
            <v>3035.1</v>
          </cell>
          <cell r="H29">
            <v>202.7</v>
          </cell>
          <cell r="M29">
            <v>2860</v>
          </cell>
          <cell r="N29">
            <v>185</v>
          </cell>
          <cell r="Y29">
            <v>2899.3</v>
          </cell>
          <cell r="Z29">
            <v>185</v>
          </cell>
        </row>
        <row r="30">
          <cell r="G30">
            <v>1830.8</v>
          </cell>
          <cell r="H30">
            <v>47.3</v>
          </cell>
          <cell r="M30">
            <v>1912.7</v>
          </cell>
          <cell r="N30">
            <v>110</v>
          </cell>
          <cell r="Y30">
            <v>1940</v>
          </cell>
        </row>
        <row r="31">
          <cell r="G31">
            <v>855.5</v>
          </cell>
          <cell r="H31">
            <v>0</v>
          </cell>
          <cell r="M31">
            <v>755</v>
          </cell>
          <cell r="N31">
            <v>0</v>
          </cell>
          <cell r="Y31">
            <v>955</v>
          </cell>
          <cell r="Z31">
            <v>0</v>
          </cell>
        </row>
        <row r="32">
          <cell r="G32">
            <v>24281.599999999999</v>
          </cell>
          <cell r="H32">
            <v>154.1</v>
          </cell>
          <cell r="M32">
            <v>22955</v>
          </cell>
          <cell r="N32">
            <v>167</v>
          </cell>
          <cell r="Y32">
            <v>26580</v>
          </cell>
          <cell r="Z32">
            <v>167</v>
          </cell>
        </row>
        <row r="33">
          <cell r="G33">
            <v>23893.399999999998</v>
          </cell>
          <cell r="H33">
            <v>37</v>
          </cell>
          <cell r="M33">
            <v>22735</v>
          </cell>
          <cell r="N33">
            <v>40</v>
          </cell>
          <cell r="Z33">
            <v>40</v>
          </cell>
        </row>
        <row r="34">
          <cell r="G34">
            <v>388.20000000000005</v>
          </cell>
          <cell r="H34">
            <v>117.1</v>
          </cell>
          <cell r="M34">
            <v>220</v>
          </cell>
          <cell r="N34">
            <v>127</v>
          </cell>
          <cell r="Z34">
            <v>127</v>
          </cell>
        </row>
        <row r="35">
          <cell r="G35">
            <v>8167.7999999999993</v>
          </cell>
          <cell r="H35">
            <v>16.399999999999999</v>
          </cell>
          <cell r="M35">
            <v>7721</v>
          </cell>
          <cell r="N35">
            <v>17</v>
          </cell>
          <cell r="Y35">
            <v>8689.4</v>
          </cell>
          <cell r="Z35">
            <v>17</v>
          </cell>
        </row>
        <row r="36">
          <cell r="G36">
            <v>0</v>
          </cell>
          <cell r="H36">
            <v>0</v>
          </cell>
          <cell r="M36">
            <v>0</v>
          </cell>
          <cell r="N36">
            <v>0</v>
          </cell>
          <cell r="Y36">
            <v>0</v>
          </cell>
          <cell r="Z36">
            <v>0</v>
          </cell>
        </row>
        <row r="37">
          <cell r="G37">
            <v>867</v>
          </cell>
          <cell r="H37">
            <v>0</v>
          </cell>
          <cell r="M37">
            <v>868.3</v>
          </cell>
          <cell r="N37">
            <v>0</v>
          </cell>
          <cell r="Y37">
            <v>947.7</v>
          </cell>
          <cell r="Z37">
            <v>0</v>
          </cell>
        </row>
        <row r="38">
          <cell r="G38">
            <v>1579.5</v>
          </cell>
          <cell r="H38">
            <v>0.8</v>
          </cell>
          <cell r="M38">
            <v>898</v>
          </cell>
          <cell r="N38">
            <v>1</v>
          </cell>
          <cell r="Z38">
            <v>1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R 2020"/>
      <sheetName val="SVR 2021-2022"/>
    </sheetNames>
    <sheetDataSet>
      <sheetData sheetId="0">
        <row r="4">
          <cell r="D4" t="str">
            <v xml:space="preserve">Základní škola a Mateřská škola, Chomutov, 17. listopadu 4728, příspěvková organizace </v>
          </cell>
        </row>
        <row r="6">
          <cell r="D6">
            <v>46789791</v>
          </cell>
        </row>
        <row r="8">
          <cell r="D8" t="str">
            <v xml:space="preserve">Chomutov, 17. listopadu 4728, 430 04 Chomutov </v>
          </cell>
        </row>
        <row r="15">
          <cell r="G15">
            <v>498.6</v>
          </cell>
          <cell r="H15">
            <v>257.60000000000002</v>
          </cell>
          <cell r="Y15">
            <v>400</v>
          </cell>
          <cell r="Z15">
            <v>200</v>
          </cell>
        </row>
        <row r="16">
          <cell r="J16">
            <v>4260</v>
          </cell>
        </row>
        <row r="17">
          <cell r="Y17">
            <v>0</v>
          </cell>
        </row>
        <row r="18">
          <cell r="Y18">
            <v>40686</v>
          </cell>
        </row>
        <row r="19">
          <cell r="G19">
            <v>0</v>
          </cell>
          <cell r="H19">
            <v>0</v>
          </cell>
          <cell r="Y19">
            <v>0</v>
          </cell>
        </row>
        <row r="20">
          <cell r="H20">
            <v>0</v>
          </cell>
          <cell r="Y20">
            <v>250</v>
          </cell>
        </row>
        <row r="21">
          <cell r="G21">
            <v>19</v>
          </cell>
          <cell r="H21">
            <v>426.1</v>
          </cell>
          <cell r="Y21">
            <v>0</v>
          </cell>
          <cell r="Z21">
            <v>363</v>
          </cell>
        </row>
        <row r="22">
          <cell r="G22">
            <v>0</v>
          </cell>
          <cell r="H22">
            <v>426.1</v>
          </cell>
          <cell r="Y22">
            <v>0</v>
          </cell>
          <cell r="Z22">
            <v>363</v>
          </cell>
        </row>
        <row r="23">
          <cell r="G23">
            <v>0</v>
          </cell>
          <cell r="H23">
            <v>0</v>
          </cell>
          <cell r="Y23">
            <v>0</v>
          </cell>
        </row>
        <row r="28">
          <cell r="G28">
            <v>804.6</v>
          </cell>
          <cell r="H28">
            <v>0</v>
          </cell>
          <cell r="M28">
            <v>600</v>
          </cell>
          <cell r="N28">
            <v>0</v>
          </cell>
          <cell r="Y28">
            <v>515</v>
          </cell>
          <cell r="Z28">
            <v>0</v>
          </cell>
        </row>
        <row r="29">
          <cell r="G29">
            <v>1896.8</v>
          </cell>
          <cell r="H29">
            <v>97.9</v>
          </cell>
          <cell r="M29">
            <v>1236.5</v>
          </cell>
          <cell r="N29">
            <v>400</v>
          </cell>
          <cell r="Y29">
            <v>1390</v>
          </cell>
          <cell r="Z29">
            <v>400</v>
          </cell>
        </row>
        <row r="30">
          <cell r="G30">
            <v>1183.9000000000001</v>
          </cell>
          <cell r="H30">
            <v>196.5</v>
          </cell>
          <cell r="M30">
            <v>1456</v>
          </cell>
          <cell r="N30">
            <v>150</v>
          </cell>
          <cell r="Y30">
            <v>1456</v>
          </cell>
          <cell r="Z30">
            <v>113</v>
          </cell>
        </row>
        <row r="31">
          <cell r="G31">
            <v>969</v>
          </cell>
          <cell r="H31">
            <v>58</v>
          </cell>
          <cell r="M31">
            <v>691.2</v>
          </cell>
          <cell r="N31">
            <v>0</v>
          </cell>
          <cell r="Y31">
            <v>960</v>
          </cell>
          <cell r="Z31">
            <v>0</v>
          </cell>
        </row>
        <row r="32">
          <cell r="G32">
            <v>27703.8</v>
          </cell>
          <cell r="H32">
            <v>79.8</v>
          </cell>
          <cell r="M32">
            <v>26853.200000000001</v>
          </cell>
          <cell r="N32">
            <v>50</v>
          </cell>
          <cell r="Z32">
            <v>50</v>
          </cell>
        </row>
        <row r="33">
          <cell r="G33">
            <v>27286.2</v>
          </cell>
          <cell r="H33">
            <v>79.8</v>
          </cell>
          <cell r="M33">
            <v>26693.200000000001</v>
          </cell>
          <cell r="Y33">
            <v>29742</v>
          </cell>
        </row>
        <row r="34">
          <cell r="G34">
            <v>417.6</v>
          </cell>
          <cell r="H34">
            <v>0</v>
          </cell>
          <cell r="M34">
            <v>10</v>
          </cell>
          <cell r="Y34">
            <v>0</v>
          </cell>
        </row>
        <row r="35">
          <cell r="G35">
            <v>9240.1</v>
          </cell>
          <cell r="H35">
            <v>27.1</v>
          </cell>
          <cell r="M35">
            <v>9701</v>
          </cell>
          <cell r="Y35">
            <v>10049</v>
          </cell>
        </row>
        <row r="36">
          <cell r="G36">
            <v>0</v>
          </cell>
          <cell r="H36">
            <v>0</v>
          </cell>
          <cell r="M36">
            <v>0</v>
          </cell>
          <cell r="Y36">
            <v>0</v>
          </cell>
        </row>
        <row r="37">
          <cell r="G37">
            <v>684.5</v>
          </cell>
          <cell r="H37">
            <v>0</v>
          </cell>
          <cell r="M37">
            <v>684.5</v>
          </cell>
          <cell r="Y37">
            <v>670</v>
          </cell>
        </row>
        <row r="38">
          <cell r="H38">
            <v>1.6</v>
          </cell>
          <cell r="M38">
            <v>1032.9000000000001</v>
          </cell>
          <cell r="Y38">
            <v>924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S264"/>
  <sheetViews>
    <sheetView showGridLines="0" tabSelected="1" topLeftCell="C1" zoomScale="80" zoomScaleNormal="80" zoomScaleSheetLayoutView="80" workbookViewId="0">
      <selection activeCell="G21" sqref="G21"/>
    </sheetView>
  </sheetViews>
  <sheetFormatPr defaultColWidth="0" defaultRowHeight="15" zeroHeight="1" x14ac:dyDescent="0.25"/>
  <cols>
    <col min="1" max="1" width="4.5703125" customWidth="1"/>
    <col min="2" max="2" width="9.140625" customWidth="1"/>
    <col min="3" max="3" width="65.7109375" customWidth="1"/>
    <col min="4" max="4" width="20.7109375" customWidth="1"/>
    <col min="5" max="6" width="14.28515625" customWidth="1"/>
    <col min="7" max="7" width="21.28515625" style="187" customWidth="1"/>
    <col min="8" max="9" width="14.28515625" customWidth="1"/>
    <col min="10" max="10" width="20.85546875" customWidth="1"/>
    <col min="11" max="12" width="14.28515625" customWidth="1"/>
    <col min="13" max="13" width="21.140625" customWidth="1"/>
    <col min="14" max="15" width="14.28515625" customWidth="1"/>
    <col min="16" max="16" width="21.42578125" customWidth="1"/>
    <col min="17" max="18" width="14.28515625" customWidth="1"/>
    <col min="19" max="19" width="4" style="4" customWidth="1"/>
    <col min="20" max="16384" width="9.140625" style="4" hidden="1"/>
  </cols>
  <sheetData>
    <row r="1" spans="1:19" x14ac:dyDescent="0.25">
      <c r="A1" s="1"/>
      <c r="B1" s="1"/>
      <c r="C1" s="1"/>
      <c r="D1" s="1"/>
      <c r="E1" s="1"/>
      <c r="F1" s="1"/>
      <c r="G1" s="2"/>
      <c r="H1" s="1"/>
      <c r="I1" s="1"/>
      <c r="J1" s="1"/>
      <c r="K1" s="1"/>
      <c r="L1" s="3"/>
      <c r="M1" s="3"/>
      <c r="N1" s="3"/>
      <c r="O1" s="3"/>
      <c r="P1" s="3"/>
      <c r="Q1" s="3"/>
      <c r="R1" s="3"/>
      <c r="S1" s="3"/>
    </row>
    <row r="2" spans="1:19" ht="21" x14ac:dyDescent="0.35">
      <c r="A2" s="1"/>
      <c r="B2" s="5" t="s">
        <v>0</v>
      </c>
      <c r="C2" s="1"/>
      <c r="D2" s="1"/>
      <c r="E2" s="1"/>
      <c r="F2" s="1"/>
      <c r="G2" s="2"/>
      <c r="H2" s="1"/>
      <c r="I2" s="1"/>
      <c r="J2" s="1"/>
      <c r="K2" s="1"/>
      <c r="L2" s="3"/>
      <c r="M2" s="3"/>
      <c r="N2" s="3"/>
      <c r="O2" s="3"/>
      <c r="P2" s="3"/>
      <c r="Q2" s="3"/>
      <c r="R2" s="3"/>
      <c r="S2" s="3"/>
    </row>
    <row r="3" spans="1:19" ht="7.5" customHeight="1" x14ac:dyDescent="0.25">
      <c r="A3" s="1"/>
      <c r="B3" s="1"/>
      <c r="C3" s="1"/>
      <c r="D3" s="1"/>
      <c r="E3" s="1"/>
      <c r="F3" s="1"/>
      <c r="G3" s="2"/>
      <c r="H3" s="1"/>
      <c r="I3" s="1"/>
      <c r="J3" s="1"/>
      <c r="K3" s="1"/>
      <c r="L3" s="3"/>
      <c r="M3" s="3"/>
      <c r="N3" s="3"/>
      <c r="O3" s="3"/>
      <c r="P3" s="3"/>
      <c r="Q3" s="3"/>
      <c r="R3" s="3"/>
      <c r="S3" s="3"/>
    </row>
    <row r="4" spans="1:19" ht="21" x14ac:dyDescent="0.35">
      <c r="A4" s="1"/>
      <c r="B4" s="1" t="s">
        <v>1</v>
      </c>
      <c r="C4" s="1"/>
      <c r="D4" s="6" t="str">
        <f>'[1]NR 2020'!D4:U4</f>
        <v>Základní škola Chomutov, Zahradní 5265</v>
      </c>
      <c r="E4" s="6"/>
      <c r="F4" s="6"/>
      <c r="G4" s="6"/>
      <c r="H4" s="6"/>
      <c r="I4" s="6"/>
      <c r="J4" s="6"/>
      <c r="K4" s="6"/>
      <c r="L4" s="3"/>
      <c r="M4" s="3"/>
      <c r="N4" s="3"/>
      <c r="O4" s="3"/>
      <c r="P4" s="3"/>
      <c r="Q4" s="3"/>
      <c r="R4" s="3"/>
      <c r="S4" s="3"/>
    </row>
    <row r="5" spans="1:19" ht="3.75" customHeight="1" x14ac:dyDescent="0.25">
      <c r="A5" s="1"/>
      <c r="B5" s="1"/>
      <c r="C5" s="1"/>
      <c r="D5" s="7"/>
      <c r="E5" s="7"/>
      <c r="F5" s="7"/>
      <c r="G5" s="7"/>
      <c r="H5" s="7"/>
      <c r="I5" s="7"/>
      <c r="J5" s="7"/>
      <c r="K5" s="7"/>
      <c r="L5" s="3"/>
      <c r="M5" s="3"/>
      <c r="N5" s="3"/>
      <c r="O5" s="3"/>
      <c r="P5" s="3"/>
      <c r="Q5" s="3"/>
      <c r="R5" s="3"/>
      <c r="S5" s="3"/>
    </row>
    <row r="6" spans="1:19" x14ac:dyDescent="0.25">
      <c r="A6" s="1"/>
      <c r="B6" s="1" t="s">
        <v>2</v>
      </c>
      <c r="C6" s="1"/>
      <c r="D6" s="8">
        <f>'[1]NR 2020'!D6</f>
        <v>46789677</v>
      </c>
      <c r="E6" s="7"/>
      <c r="F6" s="7"/>
      <c r="G6" s="7"/>
      <c r="H6" s="7"/>
      <c r="I6" s="7"/>
      <c r="J6" s="7"/>
      <c r="K6" s="7"/>
      <c r="L6" s="3"/>
      <c r="M6" s="3"/>
      <c r="N6" s="3"/>
      <c r="O6" s="3"/>
      <c r="P6" s="3"/>
      <c r="Q6" s="3"/>
      <c r="R6" s="3"/>
      <c r="S6" s="3"/>
    </row>
    <row r="7" spans="1:19" ht="3.75" customHeight="1" x14ac:dyDescent="0.25">
      <c r="A7" s="1"/>
      <c r="B7" s="1"/>
      <c r="C7" s="1"/>
      <c r="D7" s="7"/>
      <c r="E7" s="7"/>
      <c r="F7" s="7"/>
      <c r="G7" s="7"/>
      <c r="H7" s="7"/>
      <c r="I7" s="7"/>
      <c r="J7" s="7"/>
      <c r="K7" s="7"/>
      <c r="L7" s="3"/>
      <c r="M7" s="3"/>
      <c r="N7" s="3"/>
      <c r="O7" s="3"/>
      <c r="P7" s="3"/>
      <c r="Q7" s="3"/>
      <c r="R7" s="3"/>
      <c r="S7" s="3"/>
    </row>
    <row r="8" spans="1:19" x14ac:dyDescent="0.25">
      <c r="A8" s="1"/>
      <c r="B8" s="1" t="s">
        <v>3</v>
      </c>
      <c r="C8" s="1"/>
      <c r="D8" s="9" t="str">
        <f>'[1]NR 2020'!D8:U8</f>
        <v>Zahradní 5265;  430 04  Chomutov</v>
      </c>
      <c r="E8" s="9"/>
      <c r="F8" s="9"/>
      <c r="G8" s="9"/>
      <c r="H8" s="9"/>
      <c r="I8" s="9"/>
      <c r="J8" s="9"/>
      <c r="K8" s="9"/>
      <c r="L8" s="3"/>
      <c r="M8" s="3"/>
      <c r="N8" s="3"/>
      <c r="O8" s="3"/>
      <c r="P8" s="3"/>
      <c r="Q8" s="3"/>
      <c r="R8" s="3"/>
      <c r="S8" s="3"/>
    </row>
    <row r="9" spans="1:19" ht="15.75" thickBot="1" x14ac:dyDescent="0.3">
      <c r="A9" s="1"/>
      <c r="B9" s="1"/>
      <c r="C9" s="1"/>
      <c r="D9" s="1"/>
      <c r="E9" s="1"/>
      <c r="F9" s="1"/>
      <c r="G9" s="2"/>
      <c r="H9" s="1"/>
      <c r="I9" s="1"/>
      <c r="J9" s="1"/>
      <c r="K9" s="1"/>
      <c r="L9" s="3"/>
      <c r="M9" s="3"/>
      <c r="N9" s="3"/>
      <c r="O9" s="3"/>
      <c r="P9" s="3"/>
      <c r="Q9" s="3"/>
      <c r="R9" s="3"/>
      <c r="S9" s="3"/>
    </row>
    <row r="10" spans="1:19" ht="29.25" customHeight="1" thickBot="1" x14ac:dyDescent="0.3">
      <c r="A10" s="1"/>
      <c r="B10" s="10" t="s">
        <v>4</v>
      </c>
      <c r="C10" s="11" t="s">
        <v>5</v>
      </c>
      <c r="D10" s="12" t="s">
        <v>6</v>
      </c>
      <c r="E10" s="12"/>
      <c r="F10" s="13"/>
      <c r="G10" s="12" t="s">
        <v>7</v>
      </c>
      <c r="H10" s="12"/>
      <c r="I10" s="14"/>
      <c r="J10" s="15" t="s">
        <v>8</v>
      </c>
      <c r="K10" s="12"/>
      <c r="L10" s="13"/>
      <c r="M10" s="16" t="s">
        <v>9</v>
      </c>
      <c r="N10" s="12"/>
      <c r="O10" s="13"/>
      <c r="P10" s="12" t="s">
        <v>10</v>
      </c>
      <c r="Q10" s="12"/>
      <c r="R10" s="13"/>
      <c r="S10" s="3"/>
    </row>
    <row r="11" spans="1:19" ht="30.75" customHeight="1" thickBot="1" x14ac:dyDescent="0.3">
      <c r="A11" s="1"/>
      <c r="B11" s="17"/>
      <c r="C11" s="18"/>
      <c r="D11" s="19" t="s">
        <v>11</v>
      </c>
      <c r="E11" s="20" t="s">
        <v>12</v>
      </c>
      <c r="F11" s="20" t="s">
        <v>13</v>
      </c>
      <c r="G11" s="19" t="s">
        <v>11</v>
      </c>
      <c r="H11" s="20" t="s">
        <v>12</v>
      </c>
      <c r="I11" s="21" t="s">
        <v>13</v>
      </c>
      <c r="J11" s="21" t="s">
        <v>11</v>
      </c>
      <c r="K11" s="20" t="s">
        <v>12</v>
      </c>
      <c r="L11" s="20" t="s">
        <v>13</v>
      </c>
      <c r="M11" s="22" t="s">
        <v>11</v>
      </c>
      <c r="N11" s="20" t="s">
        <v>12</v>
      </c>
      <c r="O11" s="20" t="s">
        <v>13</v>
      </c>
      <c r="P11" s="19" t="s">
        <v>11</v>
      </c>
      <c r="Q11" s="20" t="s">
        <v>12</v>
      </c>
      <c r="R11" s="20" t="s">
        <v>13</v>
      </c>
      <c r="S11" s="3"/>
    </row>
    <row r="12" spans="1:19" ht="15.75" customHeight="1" thickBot="1" x14ac:dyDescent="0.3">
      <c r="A12" s="1"/>
      <c r="B12" s="23"/>
      <c r="C12" s="24" t="s">
        <v>14</v>
      </c>
      <c r="D12" s="25"/>
      <c r="E12" s="25"/>
      <c r="F12" s="26"/>
      <c r="G12" s="25"/>
      <c r="H12" s="25"/>
      <c r="I12" s="25"/>
      <c r="J12" s="27"/>
      <c r="K12" s="25"/>
      <c r="L12" s="26"/>
      <c r="M12" s="25"/>
      <c r="N12" s="25"/>
      <c r="O12" s="26"/>
      <c r="P12" s="25"/>
      <c r="Q12" s="25"/>
      <c r="R12" s="26"/>
      <c r="S12" s="3"/>
    </row>
    <row r="13" spans="1:19" ht="15.75" customHeight="1" x14ac:dyDescent="0.25">
      <c r="A13" s="1"/>
      <c r="B13" s="28" t="s">
        <v>4</v>
      </c>
      <c r="C13" s="29" t="s">
        <v>5</v>
      </c>
      <c r="D13" s="30" t="s">
        <v>15</v>
      </c>
      <c r="E13" s="31" t="s">
        <v>16</v>
      </c>
      <c r="F13" s="32" t="s">
        <v>14</v>
      </c>
      <c r="G13" s="33" t="s">
        <v>15</v>
      </c>
      <c r="H13" s="31" t="s">
        <v>16</v>
      </c>
      <c r="I13" s="34" t="s">
        <v>14</v>
      </c>
      <c r="J13" s="30" t="s">
        <v>15</v>
      </c>
      <c r="K13" s="31" t="s">
        <v>16</v>
      </c>
      <c r="L13" s="32" t="s">
        <v>14</v>
      </c>
      <c r="M13" s="35" t="s">
        <v>15</v>
      </c>
      <c r="N13" s="31" t="s">
        <v>16</v>
      </c>
      <c r="O13" s="32" t="s">
        <v>14</v>
      </c>
      <c r="P13" s="33" t="s">
        <v>15</v>
      </c>
      <c r="Q13" s="31" t="s">
        <v>16</v>
      </c>
      <c r="R13" s="32" t="s">
        <v>14</v>
      </c>
      <c r="S13" s="3"/>
    </row>
    <row r="14" spans="1:19" ht="15.75" thickBot="1" x14ac:dyDescent="0.3">
      <c r="A14" s="1"/>
      <c r="B14" s="36"/>
      <c r="C14" s="37"/>
      <c r="D14" s="38"/>
      <c r="E14" s="39"/>
      <c r="F14" s="40"/>
      <c r="G14" s="41"/>
      <c r="H14" s="39"/>
      <c r="I14" s="42"/>
      <c r="J14" s="38"/>
      <c r="K14" s="39"/>
      <c r="L14" s="40"/>
      <c r="M14" s="43"/>
      <c r="N14" s="39"/>
      <c r="O14" s="40"/>
      <c r="P14" s="41"/>
      <c r="Q14" s="39"/>
      <c r="R14" s="40"/>
      <c r="S14" s="3"/>
    </row>
    <row r="15" spans="1:19" x14ac:dyDescent="0.25">
      <c r="A15" s="1"/>
      <c r="B15" s="44" t="s">
        <v>17</v>
      </c>
      <c r="C15" s="45" t="s">
        <v>18</v>
      </c>
      <c r="D15" s="46">
        <f>'[1]NR 2020'!G15</f>
        <v>1867</v>
      </c>
      <c r="E15" s="47">
        <f>'[1]NR 2020'!H15</f>
        <v>0</v>
      </c>
      <c r="F15" s="48">
        <f t="shared" ref="F15:F23" si="0">D15+E15</f>
        <v>1867</v>
      </c>
      <c r="G15" s="46">
        <v>1900</v>
      </c>
      <c r="H15" s="47">
        <f>'[1]NR 2020'!K15</f>
        <v>0</v>
      </c>
      <c r="I15" s="49">
        <f t="shared" ref="I15:I23" si="1">G15+H15</f>
        <v>1900</v>
      </c>
      <c r="J15" s="50">
        <f>'[1]NR 2020'!Y15</f>
        <v>2010</v>
      </c>
      <c r="K15" s="51">
        <f>'[1]NR 2020'!Z15</f>
        <v>4</v>
      </c>
      <c r="L15" s="52">
        <f>J15+K15</f>
        <v>2014</v>
      </c>
      <c r="M15" s="53">
        <v>2070</v>
      </c>
      <c r="N15" s="47">
        <v>5</v>
      </c>
      <c r="O15" s="48">
        <f t="shared" ref="O15:O23" si="2">M15+N15</f>
        <v>2075</v>
      </c>
      <c r="P15" s="46">
        <v>2111</v>
      </c>
      <c r="Q15" s="47">
        <v>5</v>
      </c>
      <c r="R15" s="48">
        <f t="shared" ref="R15:R23" si="3">P15+Q15</f>
        <v>2116</v>
      </c>
      <c r="S15" s="3"/>
    </row>
    <row r="16" spans="1:19" x14ac:dyDescent="0.25">
      <c r="A16" s="1"/>
      <c r="B16" s="54" t="s">
        <v>19</v>
      </c>
      <c r="C16" s="55" t="s">
        <v>20</v>
      </c>
      <c r="D16" s="46">
        <f>'[1]NR 2020'!G16</f>
        <v>5897</v>
      </c>
      <c r="E16" s="56">
        <f>'[1]NR 2020'!H16</f>
        <v>0</v>
      </c>
      <c r="F16" s="48">
        <f t="shared" si="0"/>
        <v>5897</v>
      </c>
      <c r="G16" s="46">
        <f>'[1]NR 2020'!J16</f>
        <v>6322</v>
      </c>
      <c r="H16" s="56">
        <f>'[1]NR 2020'!K16</f>
        <v>0</v>
      </c>
      <c r="I16" s="49">
        <f t="shared" si="1"/>
        <v>6322</v>
      </c>
      <c r="J16" s="57">
        <f>'[1]NR 2020'!Y16</f>
        <v>6730</v>
      </c>
      <c r="K16" s="58">
        <f>'[1]NR 2020'!Z16</f>
        <v>0</v>
      </c>
      <c r="L16" s="59">
        <f t="shared" ref="L16:L23" si="4">J16+K16</f>
        <v>6730</v>
      </c>
      <c r="M16" s="60">
        <v>6930</v>
      </c>
      <c r="N16" s="56"/>
      <c r="O16" s="48">
        <f t="shared" si="2"/>
        <v>6930</v>
      </c>
      <c r="P16" s="61">
        <v>7070</v>
      </c>
      <c r="Q16" s="56"/>
      <c r="R16" s="48">
        <f t="shared" si="3"/>
        <v>7070</v>
      </c>
      <c r="S16" s="3"/>
    </row>
    <row r="17" spans="1:19" x14ac:dyDescent="0.25">
      <c r="A17" s="1"/>
      <c r="B17" s="54" t="s">
        <v>21</v>
      </c>
      <c r="C17" s="62" t="s">
        <v>22</v>
      </c>
      <c r="D17" s="46">
        <f>'[1]NR 2020'!G17</f>
        <v>821</v>
      </c>
      <c r="E17" s="56">
        <f>'[1]NR 2020'!H17</f>
        <v>0</v>
      </c>
      <c r="F17" s="48">
        <f t="shared" si="0"/>
        <v>821</v>
      </c>
      <c r="G17" s="46">
        <f>'[1]NR 2020'!J17</f>
        <v>0</v>
      </c>
      <c r="H17" s="56">
        <f>'[1]NR 2020'!K17</f>
        <v>0</v>
      </c>
      <c r="I17" s="49">
        <f t="shared" si="1"/>
        <v>0</v>
      </c>
      <c r="J17" s="57">
        <f>'[1]NR 2020'!Y17</f>
        <v>0</v>
      </c>
      <c r="K17" s="58">
        <f>'[1]NR 2020'!Z17</f>
        <v>0</v>
      </c>
      <c r="L17" s="59">
        <f t="shared" si="4"/>
        <v>0</v>
      </c>
      <c r="M17" s="60"/>
      <c r="N17" s="63"/>
      <c r="O17" s="48">
        <f t="shared" si="2"/>
        <v>0</v>
      </c>
      <c r="P17" s="61"/>
      <c r="Q17" s="63"/>
      <c r="R17" s="48">
        <f t="shared" si="3"/>
        <v>0</v>
      </c>
      <c r="S17" s="3"/>
    </row>
    <row r="18" spans="1:19" x14ac:dyDescent="0.25">
      <c r="A18" s="1"/>
      <c r="B18" s="54" t="s">
        <v>23</v>
      </c>
      <c r="C18" s="64" t="s">
        <v>24</v>
      </c>
      <c r="D18" s="46">
        <f>'[1]NR 2020'!G18</f>
        <v>40669.4</v>
      </c>
      <c r="E18" s="47">
        <f>'[1]NR 2020'!H18</f>
        <v>0</v>
      </c>
      <c r="F18" s="48">
        <f t="shared" si="0"/>
        <v>40669.4</v>
      </c>
      <c r="G18" s="46">
        <v>44034</v>
      </c>
      <c r="H18" s="47"/>
      <c r="I18" s="49">
        <f t="shared" si="1"/>
        <v>44034</v>
      </c>
      <c r="J18" s="57">
        <f>'[1]NR 2020'!Y18</f>
        <v>48675</v>
      </c>
      <c r="K18" s="58">
        <f>'[1]NR 2020'!Z18</f>
        <v>0</v>
      </c>
      <c r="L18" s="59">
        <f t="shared" si="4"/>
        <v>48675</v>
      </c>
      <c r="M18" s="60">
        <v>50135</v>
      </c>
      <c r="N18" s="47"/>
      <c r="O18" s="48">
        <f t="shared" si="2"/>
        <v>50135</v>
      </c>
      <c r="P18" s="61">
        <v>51138</v>
      </c>
      <c r="Q18" s="47"/>
      <c r="R18" s="48">
        <f t="shared" si="3"/>
        <v>51138</v>
      </c>
      <c r="S18" s="3"/>
    </row>
    <row r="19" spans="1:19" x14ac:dyDescent="0.25">
      <c r="A19" s="1"/>
      <c r="B19" s="54" t="s">
        <v>25</v>
      </c>
      <c r="C19" s="65" t="s">
        <v>26</v>
      </c>
      <c r="D19" s="46">
        <f>'[1]NR 2020'!G19</f>
        <v>0</v>
      </c>
      <c r="E19" s="47">
        <f>'[1]NR 2020'!H19</f>
        <v>0</v>
      </c>
      <c r="F19" s="48">
        <f t="shared" si="0"/>
        <v>0</v>
      </c>
      <c r="G19" s="46">
        <f>'[1]NR 2020'!J19</f>
        <v>0</v>
      </c>
      <c r="H19" s="47">
        <f>'[1]NR 2020'!K19</f>
        <v>0</v>
      </c>
      <c r="I19" s="49">
        <f t="shared" si="1"/>
        <v>0</v>
      </c>
      <c r="J19" s="57">
        <f>'[1]NR 2020'!Y19</f>
        <v>0</v>
      </c>
      <c r="K19" s="58">
        <f>'[1]NR 2020'!Z19</f>
        <v>0</v>
      </c>
      <c r="L19" s="59">
        <f t="shared" si="4"/>
        <v>0</v>
      </c>
      <c r="M19" s="60"/>
      <c r="N19" s="66"/>
      <c r="O19" s="48">
        <f t="shared" si="2"/>
        <v>0</v>
      </c>
      <c r="P19" s="61"/>
      <c r="Q19" s="66"/>
      <c r="R19" s="48">
        <f t="shared" si="3"/>
        <v>0</v>
      </c>
      <c r="S19" s="3"/>
    </row>
    <row r="20" spans="1:19" x14ac:dyDescent="0.25">
      <c r="A20" s="1"/>
      <c r="B20" s="54" t="s">
        <v>27</v>
      </c>
      <c r="C20" s="67" t="s">
        <v>28</v>
      </c>
      <c r="D20" s="46">
        <f>'[1]NR 2020'!G20</f>
        <v>88.3</v>
      </c>
      <c r="E20" s="47">
        <f>'[1]NR 2020'!H20</f>
        <v>0</v>
      </c>
      <c r="F20" s="48">
        <f t="shared" si="0"/>
        <v>88.3</v>
      </c>
      <c r="G20" s="46">
        <v>300</v>
      </c>
      <c r="H20" s="47">
        <f>'[1]NR 2020'!K20</f>
        <v>0</v>
      </c>
      <c r="I20" s="49">
        <f t="shared" si="1"/>
        <v>300</v>
      </c>
      <c r="J20" s="57">
        <f>'[1]NR 2020'!Y20</f>
        <v>100</v>
      </c>
      <c r="K20" s="58">
        <f>'[1]NR 2020'!Z20</f>
        <v>0</v>
      </c>
      <c r="L20" s="59">
        <f t="shared" si="4"/>
        <v>100</v>
      </c>
      <c r="M20" s="60">
        <v>150</v>
      </c>
      <c r="N20" s="66"/>
      <c r="O20" s="48">
        <f t="shared" si="2"/>
        <v>150</v>
      </c>
      <c r="P20" s="61">
        <v>100</v>
      </c>
      <c r="Q20" s="66"/>
      <c r="R20" s="48">
        <f t="shared" si="3"/>
        <v>100</v>
      </c>
      <c r="S20" s="3"/>
    </row>
    <row r="21" spans="1:19" x14ac:dyDescent="0.25">
      <c r="A21" s="1"/>
      <c r="B21" s="54" t="s">
        <v>29</v>
      </c>
      <c r="C21" s="68" t="s">
        <v>30</v>
      </c>
      <c r="D21" s="46">
        <f>'[1]NR 2020'!G21</f>
        <v>70.599999999999994</v>
      </c>
      <c r="E21" s="47">
        <f>'[1]NR 2020'!H21</f>
        <v>92.1</v>
      </c>
      <c r="F21" s="48">
        <f t="shared" si="0"/>
        <v>162.69999999999999</v>
      </c>
      <c r="G21" s="46">
        <v>50</v>
      </c>
      <c r="H21" s="47">
        <v>96</v>
      </c>
      <c r="I21" s="49">
        <f t="shared" si="1"/>
        <v>146</v>
      </c>
      <c r="J21" s="57">
        <f>'[1]NR 2020'!Y21</f>
        <v>0</v>
      </c>
      <c r="K21" s="58">
        <f>'[1]NR 2020'!Z21</f>
        <v>0</v>
      </c>
      <c r="L21" s="59">
        <f t="shared" si="4"/>
        <v>0</v>
      </c>
      <c r="M21" s="60"/>
      <c r="N21" s="69">
        <v>90</v>
      </c>
      <c r="O21" s="48">
        <f t="shared" si="2"/>
        <v>90</v>
      </c>
      <c r="P21" s="61"/>
      <c r="Q21" s="69">
        <v>90</v>
      </c>
      <c r="R21" s="48">
        <f t="shared" si="3"/>
        <v>90</v>
      </c>
      <c r="S21" s="3"/>
    </row>
    <row r="22" spans="1:19" x14ac:dyDescent="0.25">
      <c r="A22" s="1"/>
      <c r="B22" s="54" t="s">
        <v>31</v>
      </c>
      <c r="C22" s="68" t="s">
        <v>32</v>
      </c>
      <c r="D22" s="46">
        <f>'[1]NR 2020'!G22</f>
        <v>0</v>
      </c>
      <c r="E22" s="47">
        <f>'[1]NR 2020'!H22</f>
        <v>92.1</v>
      </c>
      <c r="F22" s="48">
        <f t="shared" si="0"/>
        <v>92.1</v>
      </c>
      <c r="G22" s="46">
        <f>'[1]NR 2020'!J22</f>
        <v>0</v>
      </c>
      <c r="H22" s="47">
        <f>'[1]NR 2020'!K22</f>
        <v>0</v>
      </c>
      <c r="I22" s="49">
        <f t="shared" si="1"/>
        <v>0</v>
      </c>
      <c r="J22" s="57">
        <f>'[1]NR 2020'!Y22</f>
        <v>0</v>
      </c>
      <c r="K22" s="58">
        <f>'[1]NR 2020'!Z22</f>
        <v>90</v>
      </c>
      <c r="L22" s="59">
        <f t="shared" si="4"/>
        <v>90</v>
      </c>
      <c r="M22" s="60"/>
      <c r="N22" s="69">
        <v>90</v>
      </c>
      <c r="O22" s="48">
        <f t="shared" si="2"/>
        <v>90</v>
      </c>
      <c r="P22" s="61"/>
      <c r="Q22" s="69">
        <v>90</v>
      </c>
      <c r="R22" s="48">
        <f t="shared" si="3"/>
        <v>90</v>
      </c>
      <c r="S22" s="3"/>
    </row>
    <row r="23" spans="1:19" ht="15.75" thickBot="1" x14ac:dyDescent="0.3">
      <c r="A23" s="1"/>
      <c r="B23" s="70" t="s">
        <v>33</v>
      </c>
      <c r="C23" s="71" t="s">
        <v>34</v>
      </c>
      <c r="D23" s="46">
        <f>'[1]NR 2020'!G23</f>
        <v>0</v>
      </c>
      <c r="E23" s="47">
        <f>'[1]NR 2020'!H23</f>
        <v>0</v>
      </c>
      <c r="F23" s="72">
        <f t="shared" si="0"/>
        <v>0</v>
      </c>
      <c r="G23" s="46">
        <f>'[1]NR 2020'!J23</f>
        <v>0</v>
      </c>
      <c r="H23" s="47">
        <f>'[1]NR 2020'!K23</f>
        <v>0</v>
      </c>
      <c r="I23" s="73">
        <f t="shared" si="1"/>
        <v>0</v>
      </c>
      <c r="J23" s="57">
        <f>'[1]NR 2020'!Y23</f>
        <v>0</v>
      </c>
      <c r="K23" s="58">
        <f>'[1]NR 2020'!Z23</f>
        <v>0</v>
      </c>
      <c r="L23" s="59">
        <f t="shared" si="4"/>
        <v>0</v>
      </c>
      <c r="M23" s="74"/>
      <c r="N23" s="75"/>
      <c r="O23" s="72">
        <f t="shared" si="2"/>
        <v>0</v>
      </c>
      <c r="P23" s="76"/>
      <c r="Q23" s="75"/>
      <c r="R23" s="72">
        <f t="shared" si="3"/>
        <v>0</v>
      </c>
      <c r="S23" s="3"/>
    </row>
    <row r="24" spans="1:19" ht="15.75" thickBot="1" x14ac:dyDescent="0.3">
      <c r="A24" s="1"/>
      <c r="B24" s="77" t="s">
        <v>35</v>
      </c>
      <c r="C24" s="78" t="s">
        <v>36</v>
      </c>
      <c r="D24" s="79">
        <f t="shared" ref="D24:R24" si="5">SUM(D15:D21)</f>
        <v>49413.3</v>
      </c>
      <c r="E24" s="79">
        <f t="shared" si="5"/>
        <v>92.1</v>
      </c>
      <c r="F24" s="79">
        <f t="shared" si="5"/>
        <v>49505.4</v>
      </c>
      <c r="G24" s="79">
        <f t="shared" si="5"/>
        <v>52606</v>
      </c>
      <c r="H24" s="79">
        <f t="shared" si="5"/>
        <v>96</v>
      </c>
      <c r="I24" s="80">
        <f t="shared" si="5"/>
        <v>52702</v>
      </c>
      <c r="J24" s="81">
        <f t="shared" si="5"/>
        <v>57515</v>
      </c>
      <c r="K24" s="81">
        <f t="shared" si="5"/>
        <v>4</v>
      </c>
      <c r="L24" s="81">
        <f t="shared" si="5"/>
        <v>57519</v>
      </c>
      <c r="M24" s="82">
        <f t="shared" si="5"/>
        <v>59285</v>
      </c>
      <c r="N24" s="79">
        <f t="shared" si="5"/>
        <v>95</v>
      </c>
      <c r="O24" s="79">
        <f t="shared" si="5"/>
        <v>59380</v>
      </c>
      <c r="P24" s="79">
        <f t="shared" si="5"/>
        <v>60419</v>
      </c>
      <c r="Q24" s="79">
        <f t="shared" si="5"/>
        <v>95</v>
      </c>
      <c r="R24" s="79">
        <f t="shared" si="5"/>
        <v>60514</v>
      </c>
      <c r="S24" s="3"/>
    </row>
    <row r="25" spans="1:19" ht="15.75" customHeight="1" thickBot="1" x14ac:dyDescent="0.3">
      <c r="A25" s="1"/>
      <c r="B25" s="83"/>
      <c r="C25" s="84" t="s">
        <v>37</v>
      </c>
      <c r="D25" s="85"/>
      <c r="E25" s="85"/>
      <c r="F25" s="86"/>
      <c r="G25" s="85"/>
      <c r="H25" s="85"/>
      <c r="I25" s="85"/>
      <c r="J25" s="87"/>
      <c r="K25" s="85"/>
      <c r="L25" s="86"/>
      <c r="M25" s="85"/>
      <c r="N25" s="85"/>
      <c r="O25" s="86"/>
      <c r="P25" s="85"/>
      <c r="Q25" s="85"/>
      <c r="R25" s="86"/>
      <c r="S25" s="3"/>
    </row>
    <row r="26" spans="1:19" x14ac:dyDescent="0.25">
      <c r="A26" s="1"/>
      <c r="B26" s="28" t="s">
        <v>4</v>
      </c>
      <c r="C26" s="29" t="s">
        <v>5</v>
      </c>
      <c r="D26" s="88" t="s">
        <v>38</v>
      </c>
      <c r="E26" s="89" t="s">
        <v>39</v>
      </c>
      <c r="F26" s="90" t="s">
        <v>40</v>
      </c>
      <c r="G26" s="91" t="s">
        <v>38</v>
      </c>
      <c r="H26" s="89" t="s">
        <v>39</v>
      </c>
      <c r="I26" s="92" t="s">
        <v>40</v>
      </c>
      <c r="J26" s="88" t="s">
        <v>38</v>
      </c>
      <c r="K26" s="89" t="s">
        <v>39</v>
      </c>
      <c r="L26" s="90" t="s">
        <v>40</v>
      </c>
      <c r="M26" s="93" t="s">
        <v>38</v>
      </c>
      <c r="N26" s="89" t="s">
        <v>39</v>
      </c>
      <c r="O26" s="90" t="s">
        <v>40</v>
      </c>
      <c r="P26" s="91" t="s">
        <v>38</v>
      </c>
      <c r="Q26" s="89" t="s">
        <v>39</v>
      </c>
      <c r="R26" s="90" t="s">
        <v>40</v>
      </c>
      <c r="S26" s="3"/>
    </row>
    <row r="27" spans="1:19" ht="15.75" thickBot="1" x14ac:dyDescent="0.3">
      <c r="A27" s="1"/>
      <c r="B27" s="36"/>
      <c r="C27" s="37"/>
      <c r="D27" s="94"/>
      <c r="E27" s="95"/>
      <c r="F27" s="96"/>
      <c r="G27" s="97"/>
      <c r="H27" s="95"/>
      <c r="I27" s="98"/>
      <c r="J27" s="94"/>
      <c r="K27" s="95"/>
      <c r="L27" s="96"/>
      <c r="M27" s="99"/>
      <c r="N27" s="95"/>
      <c r="O27" s="96"/>
      <c r="P27" s="97"/>
      <c r="Q27" s="95"/>
      <c r="R27" s="96"/>
      <c r="S27" s="3"/>
    </row>
    <row r="28" spans="1:19" x14ac:dyDescent="0.25">
      <c r="A28" s="1"/>
      <c r="B28" s="44" t="s">
        <v>41</v>
      </c>
      <c r="C28" s="100" t="s">
        <v>42</v>
      </c>
      <c r="D28" s="46">
        <f>'[1]NR 2020'!G28</f>
        <v>291.3</v>
      </c>
      <c r="E28" s="47">
        <f>'[1]NR 2020'!H28</f>
        <v>0</v>
      </c>
      <c r="F28" s="48">
        <f t="shared" ref="F28:F38" si="6">D28+E28</f>
        <v>291.3</v>
      </c>
      <c r="G28" s="46">
        <f>'[1]NR 2020'!M28</f>
        <v>400</v>
      </c>
      <c r="H28" s="47">
        <f>'[1]NR 2020'!N28</f>
        <v>0</v>
      </c>
      <c r="I28" s="49">
        <f t="shared" ref="I28:I38" si="7">G28+H28</f>
        <v>400</v>
      </c>
      <c r="J28" s="50">
        <f>'[1]NR 2020'!Y28</f>
        <v>600</v>
      </c>
      <c r="K28" s="51">
        <f>'[1]NR 2020'!Z28</f>
        <v>0</v>
      </c>
      <c r="L28" s="52">
        <f t="shared" ref="L28:L38" si="8">J28+K28</f>
        <v>600</v>
      </c>
      <c r="M28" s="101">
        <v>618</v>
      </c>
      <c r="N28" s="101">
        <v>30</v>
      </c>
      <c r="O28" s="48">
        <f t="shared" ref="O28:O38" si="9">M28+N28</f>
        <v>648</v>
      </c>
      <c r="P28" s="101">
        <v>630</v>
      </c>
      <c r="Q28" s="101">
        <v>30</v>
      </c>
      <c r="R28" s="48">
        <f t="shared" ref="R28:R38" si="10">P28+Q28</f>
        <v>660</v>
      </c>
      <c r="S28" s="3"/>
    </row>
    <row r="29" spans="1:19" x14ac:dyDescent="0.25">
      <c r="A29" s="1"/>
      <c r="B29" s="54" t="s">
        <v>43</v>
      </c>
      <c r="C29" s="102" t="s">
        <v>44</v>
      </c>
      <c r="D29" s="46">
        <f>'[1]NR 2020'!G29</f>
        <v>2895.1000000000004</v>
      </c>
      <c r="E29" s="56">
        <f>'[1]NR 2020'!H29</f>
        <v>0</v>
      </c>
      <c r="F29" s="48">
        <f t="shared" si="6"/>
        <v>2895.1000000000004</v>
      </c>
      <c r="G29" s="46">
        <f>'[1]NR 2020'!M29</f>
        <v>2800</v>
      </c>
      <c r="H29" s="56">
        <f>'[1]NR 2020'!N29</f>
        <v>86</v>
      </c>
      <c r="I29" s="49">
        <f t="shared" si="7"/>
        <v>2886</v>
      </c>
      <c r="J29" s="57">
        <f>'[1]NR 2020'!Y29</f>
        <v>3200</v>
      </c>
      <c r="K29" s="103">
        <f>'[1]NR 2020'!Z29</f>
        <v>0</v>
      </c>
      <c r="L29" s="59">
        <f t="shared" si="8"/>
        <v>3200</v>
      </c>
      <c r="M29" s="104">
        <v>3296</v>
      </c>
      <c r="N29" s="105">
        <v>60</v>
      </c>
      <c r="O29" s="48">
        <f t="shared" si="9"/>
        <v>3356</v>
      </c>
      <c r="P29" s="104">
        <v>3362</v>
      </c>
      <c r="Q29" s="105">
        <v>60</v>
      </c>
      <c r="R29" s="48">
        <f t="shared" si="10"/>
        <v>3422</v>
      </c>
      <c r="S29" s="3"/>
    </row>
    <row r="30" spans="1:19" x14ac:dyDescent="0.25">
      <c r="A30" s="1"/>
      <c r="B30" s="54" t="s">
        <v>45</v>
      </c>
      <c r="C30" s="68" t="s">
        <v>46</v>
      </c>
      <c r="D30" s="46">
        <f>'[1]NR 2020'!G30</f>
        <v>2274.5</v>
      </c>
      <c r="E30" s="56">
        <f>'[1]NR 2020'!H30</f>
        <v>8.9</v>
      </c>
      <c r="F30" s="48">
        <f t="shared" si="6"/>
        <v>2283.4</v>
      </c>
      <c r="G30" s="46">
        <f>'[1]NR 2020'!M30</f>
        <v>2400</v>
      </c>
      <c r="H30" s="56">
        <f>'[1]NR 2020'!N30</f>
        <v>5</v>
      </c>
      <c r="I30" s="49">
        <f t="shared" si="7"/>
        <v>2405</v>
      </c>
      <c r="J30" s="57">
        <f>'[1]NR 2020'!Y30</f>
        <v>2550</v>
      </c>
      <c r="K30" s="103">
        <f>'[1]NR 2020'!Z30</f>
        <v>4</v>
      </c>
      <c r="L30" s="59">
        <f t="shared" si="8"/>
        <v>2554</v>
      </c>
      <c r="M30" s="104">
        <v>2626</v>
      </c>
      <c r="N30" s="105">
        <v>5</v>
      </c>
      <c r="O30" s="48">
        <f t="shared" si="9"/>
        <v>2631</v>
      </c>
      <c r="P30" s="104">
        <v>2700</v>
      </c>
      <c r="Q30" s="105">
        <v>5</v>
      </c>
      <c r="R30" s="48">
        <f t="shared" si="10"/>
        <v>2705</v>
      </c>
      <c r="S30" s="3"/>
    </row>
    <row r="31" spans="1:19" x14ac:dyDescent="0.25">
      <c r="A31" s="1"/>
      <c r="B31" s="54" t="s">
        <v>47</v>
      </c>
      <c r="C31" s="68" t="s">
        <v>48</v>
      </c>
      <c r="D31" s="46">
        <f>'[1]NR 2020'!G31</f>
        <v>736.40000000000009</v>
      </c>
      <c r="E31" s="47">
        <f>'[1]NR 2020'!H31</f>
        <v>0</v>
      </c>
      <c r="F31" s="48">
        <f t="shared" si="6"/>
        <v>736.40000000000009</v>
      </c>
      <c r="G31" s="46">
        <f>'[1]NR 2020'!M31</f>
        <v>800</v>
      </c>
      <c r="H31" s="47">
        <f>'[1]NR 2020'!N31</f>
        <v>5</v>
      </c>
      <c r="I31" s="49">
        <f t="shared" si="7"/>
        <v>805</v>
      </c>
      <c r="J31" s="57">
        <f>'[1]NR 2020'!Y31</f>
        <v>980</v>
      </c>
      <c r="K31" s="58">
        <f>'[1]NR 2020'!Z31</f>
        <v>0</v>
      </c>
      <c r="L31" s="59">
        <f t="shared" si="8"/>
        <v>980</v>
      </c>
      <c r="M31" s="104">
        <v>1009</v>
      </c>
      <c r="N31" s="104"/>
      <c r="O31" s="48">
        <f t="shared" si="9"/>
        <v>1009</v>
      </c>
      <c r="P31" s="104">
        <v>1029</v>
      </c>
      <c r="Q31" s="104"/>
      <c r="R31" s="48">
        <f t="shared" si="10"/>
        <v>1029</v>
      </c>
      <c r="S31" s="3"/>
    </row>
    <row r="32" spans="1:19" x14ac:dyDescent="0.25">
      <c r="A32" s="1"/>
      <c r="B32" s="54" t="s">
        <v>49</v>
      </c>
      <c r="C32" s="68" t="s">
        <v>50</v>
      </c>
      <c r="D32" s="46">
        <f>'[1]NR 2020'!G32</f>
        <v>29862.799999999999</v>
      </c>
      <c r="E32" s="47">
        <f>'[1]NR 2020'!H32</f>
        <v>0</v>
      </c>
      <c r="F32" s="48">
        <f t="shared" si="6"/>
        <v>29862.799999999999</v>
      </c>
      <c r="G32" s="46">
        <f>'[1]NR 2020'!M32</f>
        <v>31945</v>
      </c>
      <c r="H32" s="47">
        <f>'[1]NR 2020'!N32</f>
        <v>0</v>
      </c>
      <c r="I32" s="49">
        <f t="shared" si="7"/>
        <v>31945</v>
      </c>
      <c r="J32" s="57">
        <f>'[1]NR 2020'!Y32</f>
        <v>35374.199999999997</v>
      </c>
      <c r="K32" s="58">
        <f>'[1]NR 2020'!Z32</f>
        <v>0</v>
      </c>
      <c r="L32" s="59">
        <f t="shared" si="8"/>
        <v>35374.199999999997</v>
      </c>
      <c r="M32" s="104">
        <f>M33+M34</f>
        <v>36435</v>
      </c>
      <c r="N32" s="104"/>
      <c r="O32" s="48">
        <f t="shared" si="9"/>
        <v>36435</v>
      </c>
      <c r="P32" s="104">
        <f>P33+P34</f>
        <v>37242</v>
      </c>
      <c r="Q32" s="104"/>
      <c r="R32" s="48">
        <f t="shared" si="10"/>
        <v>37242</v>
      </c>
      <c r="S32" s="3"/>
    </row>
    <row r="33" spans="1:19" x14ac:dyDescent="0.25">
      <c r="A33" s="1"/>
      <c r="B33" s="54" t="s">
        <v>51</v>
      </c>
      <c r="C33" s="65" t="s">
        <v>52</v>
      </c>
      <c r="D33" s="46">
        <f>'[1]NR 2020'!G33</f>
        <v>29340.799999999999</v>
      </c>
      <c r="E33" s="47">
        <f>'[1]NR 2020'!H33</f>
        <v>0</v>
      </c>
      <c r="F33" s="48">
        <f t="shared" si="6"/>
        <v>29340.799999999999</v>
      </c>
      <c r="G33" s="46">
        <f>'[1]NR 2020'!M33</f>
        <v>31446</v>
      </c>
      <c r="H33" s="47">
        <f>'[1]NR 2020'!N33</f>
        <v>0</v>
      </c>
      <c r="I33" s="49">
        <f t="shared" si="7"/>
        <v>31446</v>
      </c>
      <c r="J33" s="57">
        <f>'[1]NR 2020'!Y33</f>
        <v>35049</v>
      </c>
      <c r="K33" s="58">
        <f>'[1]NR 2020'!Z33</f>
        <v>0</v>
      </c>
      <c r="L33" s="59">
        <f t="shared" si="8"/>
        <v>35049</v>
      </c>
      <c r="M33" s="104">
        <v>36100</v>
      </c>
      <c r="N33" s="104"/>
      <c r="O33" s="48">
        <f t="shared" si="9"/>
        <v>36100</v>
      </c>
      <c r="P33" s="104">
        <v>36900</v>
      </c>
      <c r="Q33" s="104"/>
      <c r="R33" s="48">
        <f t="shared" si="10"/>
        <v>36900</v>
      </c>
      <c r="S33" s="3"/>
    </row>
    <row r="34" spans="1:19" x14ac:dyDescent="0.25">
      <c r="A34" s="1"/>
      <c r="B34" s="54" t="s">
        <v>53</v>
      </c>
      <c r="C34" s="106" t="s">
        <v>54</v>
      </c>
      <c r="D34" s="46">
        <f>'[1]NR 2020'!G34</f>
        <v>522</v>
      </c>
      <c r="E34" s="47">
        <f>'[1]NR 2020'!H34</f>
        <v>0</v>
      </c>
      <c r="F34" s="48">
        <f t="shared" si="6"/>
        <v>522</v>
      </c>
      <c r="G34" s="46">
        <f>'[1]NR 2020'!M34</f>
        <v>499</v>
      </c>
      <c r="H34" s="47">
        <f>'[1]NR 2020'!N34</f>
        <v>0</v>
      </c>
      <c r="I34" s="49">
        <f t="shared" si="7"/>
        <v>499</v>
      </c>
      <c r="J34" s="57">
        <f>'[1]NR 2020'!Y34</f>
        <v>325.2</v>
      </c>
      <c r="K34" s="58">
        <f>'[1]NR 2020'!Z34</f>
        <v>0</v>
      </c>
      <c r="L34" s="59">
        <f t="shared" si="8"/>
        <v>325.2</v>
      </c>
      <c r="M34" s="104">
        <v>335</v>
      </c>
      <c r="N34" s="104"/>
      <c r="O34" s="48">
        <f t="shared" si="9"/>
        <v>335</v>
      </c>
      <c r="P34" s="104">
        <v>342</v>
      </c>
      <c r="Q34" s="104"/>
      <c r="R34" s="48">
        <f t="shared" si="10"/>
        <v>342</v>
      </c>
      <c r="S34" s="3"/>
    </row>
    <row r="35" spans="1:19" x14ac:dyDescent="0.25">
      <c r="A35" s="1"/>
      <c r="B35" s="54" t="s">
        <v>55</v>
      </c>
      <c r="C35" s="68" t="s">
        <v>56</v>
      </c>
      <c r="D35" s="46">
        <f>'[1]NR 2020'!G35</f>
        <v>9980.6</v>
      </c>
      <c r="E35" s="47">
        <f>'[1]NR 2020'!H35</f>
        <v>0</v>
      </c>
      <c r="F35" s="48">
        <f t="shared" si="6"/>
        <v>9980.6</v>
      </c>
      <c r="G35" s="46">
        <f>'[1]NR 2020'!M35</f>
        <v>0</v>
      </c>
      <c r="H35" s="47">
        <f>'[1]NR 2020'!N35</f>
        <v>0</v>
      </c>
      <c r="I35" s="49">
        <f t="shared" si="7"/>
        <v>0</v>
      </c>
      <c r="J35" s="57">
        <f>'[1]NR 2020'!Y35</f>
        <v>11845</v>
      </c>
      <c r="K35" s="58">
        <f>'[1]NR 2020'!Z35</f>
        <v>0</v>
      </c>
      <c r="L35" s="59">
        <f t="shared" si="8"/>
        <v>11845</v>
      </c>
      <c r="M35" s="104">
        <v>12200</v>
      </c>
      <c r="N35" s="104"/>
      <c r="O35" s="48">
        <f t="shared" si="9"/>
        <v>12200</v>
      </c>
      <c r="P35" s="104">
        <v>12500</v>
      </c>
      <c r="Q35" s="104"/>
      <c r="R35" s="48">
        <f t="shared" si="10"/>
        <v>12500</v>
      </c>
      <c r="S35" s="3"/>
    </row>
    <row r="36" spans="1:19" x14ac:dyDescent="0.25">
      <c r="A36" s="1"/>
      <c r="B36" s="54" t="s">
        <v>57</v>
      </c>
      <c r="C36" s="68" t="s">
        <v>58</v>
      </c>
      <c r="D36" s="46">
        <f>'[1]NR 2020'!G36</f>
        <v>0</v>
      </c>
      <c r="E36" s="47">
        <f>'[1]NR 2020'!H36</f>
        <v>0</v>
      </c>
      <c r="F36" s="48">
        <f t="shared" si="6"/>
        <v>0</v>
      </c>
      <c r="G36" s="46">
        <f>'[1]NR 2020'!M36</f>
        <v>10692</v>
      </c>
      <c r="H36" s="47">
        <f>'[1]NR 2020'!N36</f>
        <v>0</v>
      </c>
      <c r="I36" s="49">
        <f t="shared" si="7"/>
        <v>10692</v>
      </c>
      <c r="J36" s="57">
        <f>'[1]NR 2020'!Y36</f>
        <v>0</v>
      </c>
      <c r="K36" s="58">
        <f>'[1]NR 2020'!Z36</f>
        <v>0</v>
      </c>
      <c r="L36" s="59">
        <f t="shared" si="8"/>
        <v>0</v>
      </c>
      <c r="M36" s="104"/>
      <c r="N36" s="104"/>
      <c r="O36" s="48">
        <f t="shared" si="9"/>
        <v>0</v>
      </c>
      <c r="P36" s="104"/>
      <c r="Q36" s="104"/>
      <c r="R36" s="48">
        <f t="shared" si="10"/>
        <v>0</v>
      </c>
      <c r="S36" s="3"/>
    </row>
    <row r="37" spans="1:19" x14ac:dyDescent="0.25">
      <c r="A37" s="1"/>
      <c r="B37" s="54" t="s">
        <v>59</v>
      </c>
      <c r="C37" s="68" t="s">
        <v>60</v>
      </c>
      <c r="D37" s="46">
        <f>'[1]NR 2020'!G37</f>
        <v>1455.7</v>
      </c>
      <c r="E37" s="47">
        <f>'[1]NR 2020'!H37</f>
        <v>0</v>
      </c>
      <c r="F37" s="48">
        <f t="shared" si="6"/>
        <v>1455.7</v>
      </c>
      <c r="G37" s="46">
        <f>'[1]NR 2020'!M37</f>
        <v>1631.8</v>
      </c>
      <c r="H37" s="47">
        <f>'[1]NR 2020'!N37</f>
        <v>0</v>
      </c>
      <c r="I37" s="49">
        <f t="shared" si="7"/>
        <v>1631.8</v>
      </c>
      <c r="J37" s="57">
        <f>'[1]NR 2020'!Y37</f>
        <v>1454</v>
      </c>
      <c r="K37" s="58">
        <f>'[1]NR 2020'!Z37</f>
        <v>0</v>
      </c>
      <c r="L37" s="59">
        <f t="shared" si="8"/>
        <v>1454</v>
      </c>
      <c r="M37" s="104">
        <v>1450</v>
      </c>
      <c r="N37" s="104"/>
      <c r="O37" s="48">
        <f t="shared" si="9"/>
        <v>1450</v>
      </c>
      <c r="P37" s="104">
        <v>1450</v>
      </c>
      <c r="Q37" s="104"/>
      <c r="R37" s="48">
        <f t="shared" si="10"/>
        <v>1450</v>
      </c>
      <c r="S37" s="3"/>
    </row>
    <row r="38" spans="1:19" ht="15.75" thickBot="1" x14ac:dyDescent="0.3">
      <c r="A38" s="1"/>
      <c r="B38" s="107" t="s">
        <v>61</v>
      </c>
      <c r="C38" s="108" t="s">
        <v>62</v>
      </c>
      <c r="D38" s="46">
        <f>'[1]NR 2020'!G38</f>
        <v>1917.6000000000001</v>
      </c>
      <c r="E38" s="47">
        <f>'[1]NR 2020'!H38</f>
        <v>0</v>
      </c>
      <c r="F38" s="72">
        <f t="shared" si="6"/>
        <v>1917.6000000000001</v>
      </c>
      <c r="G38" s="46">
        <f>'[1]NR 2020'!M38</f>
        <v>1937.2</v>
      </c>
      <c r="H38" s="47">
        <f>'[1]NR 2020'!N38</f>
        <v>0</v>
      </c>
      <c r="I38" s="73">
        <f t="shared" si="7"/>
        <v>1937.2</v>
      </c>
      <c r="J38" s="57">
        <f>'[1]NR 2020'!Y38</f>
        <v>1511.8</v>
      </c>
      <c r="K38" s="58">
        <f>'[1]NR 2020'!Z38</f>
        <v>0</v>
      </c>
      <c r="L38" s="59">
        <f t="shared" si="8"/>
        <v>1511.8</v>
      </c>
      <c r="M38" s="109">
        <v>1651</v>
      </c>
      <c r="N38" s="109"/>
      <c r="O38" s="72">
        <f t="shared" si="9"/>
        <v>1651</v>
      </c>
      <c r="P38" s="109">
        <v>1506</v>
      </c>
      <c r="Q38" s="109"/>
      <c r="R38" s="72">
        <f t="shared" si="10"/>
        <v>1506</v>
      </c>
      <c r="S38" s="3"/>
    </row>
    <row r="39" spans="1:19" ht="15.75" thickBot="1" x14ac:dyDescent="0.3">
      <c r="A39" s="1"/>
      <c r="B39" s="77" t="s">
        <v>63</v>
      </c>
      <c r="C39" s="110" t="s">
        <v>64</v>
      </c>
      <c r="D39" s="111">
        <f>SUM(D28:D32)+SUM(D35:D38)</f>
        <v>49414</v>
      </c>
      <c r="E39" s="111">
        <f>SUM(E28:E32)+SUM(E35:E38)</f>
        <v>8.9</v>
      </c>
      <c r="F39" s="112">
        <f>SUM(F35:F38)+SUM(F28:F32)</f>
        <v>49422.9</v>
      </c>
      <c r="G39" s="111">
        <f>SUM(G28:G32)+SUM(G35:G38)</f>
        <v>52606</v>
      </c>
      <c r="H39" s="111">
        <f>SUM(H28:H32)+SUM(H35:H38)</f>
        <v>96</v>
      </c>
      <c r="I39" s="113">
        <f>SUM(I35:I38)+SUM(I28:I32)</f>
        <v>52702</v>
      </c>
      <c r="J39" s="114">
        <f>SUM(J28:J32)+SUM(J35:J38)</f>
        <v>57515</v>
      </c>
      <c r="K39" s="115">
        <f>SUM(K28:K32)+SUM(K35:K38)</f>
        <v>4</v>
      </c>
      <c r="L39" s="114">
        <f>SUM(L35:L38)+SUM(L28:L32)</f>
        <v>57519</v>
      </c>
      <c r="M39" s="111">
        <f>SUM(M28:M32)+SUM(M35:M38)</f>
        <v>59285</v>
      </c>
      <c r="N39" s="111">
        <f>SUM(N28:N32)+SUM(N35:N38)</f>
        <v>95</v>
      </c>
      <c r="O39" s="112">
        <f>SUM(O35:O38)+SUM(O28:O32)</f>
        <v>59380</v>
      </c>
      <c r="P39" s="111">
        <f>SUM(P28:P32)+SUM(P35:P38)</f>
        <v>60419</v>
      </c>
      <c r="Q39" s="111">
        <f>SUM(Q28:Q32)+SUM(Q35:Q38)</f>
        <v>95</v>
      </c>
      <c r="R39" s="112">
        <f>SUM(R35:R38)+SUM(R28:R32)</f>
        <v>60514</v>
      </c>
      <c r="S39" s="3"/>
    </row>
    <row r="40" spans="1:19" ht="19.5" thickBot="1" x14ac:dyDescent="0.35">
      <c r="A40" s="1"/>
      <c r="B40" s="116" t="s">
        <v>65</v>
      </c>
      <c r="C40" s="117" t="s">
        <v>66</v>
      </c>
      <c r="D40" s="118">
        <f t="shared" ref="D40:R40" si="11">D24-D39</f>
        <v>-0.69999999999708962</v>
      </c>
      <c r="E40" s="118">
        <f t="shared" si="11"/>
        <v>83.199999999999989</v>
      </c>
      <c r="F40" s="119">
        <f t="shared" si="11"/>
        <v>82.5</v>
      </c>
      <c r="G40" s="118">
        <f t="shared" si="11"/>
        <v>0</v>
      </c>
      <c r="H40" s="118">
        <f t="shared" si="11"/>
        <v>0</v>
      </c>
      <c r="I40" s="120">
        <f t="shared" si="11"/>
        <v>0</v>
      </c>
      <c r="J40" s="118">
        <f t="shared" si="11"/>
        <v>0</v>
      </c>
      <c r="K40" s="118">
        <f t="shared" si="11"/>
        <v>0</v>
      </c>
      <c r="L40" s="119">
        <f t="shared" si="11"/>
        <v>0</v>
      </c>
      <c r="M40" s="121">
        <f t="shared" si="11"/>
        <v>0</v>
      </c>
      <c r="N40" s="118">
        <f t="shared" si="11"/>
        <v>0</v>
      </c>
      <c r="O40" s="119">
        <f t="shared" si="11"/>
        <v>0</v>
      </c>
      <c r="P40" s="118">
        <f t="shared" si="11"/>
        <v>0</v>
      </c>
      <c r="Q40" s="118">
        <f t="shared" si="11"/>
        <v>0</v>
      </c>
      <c r="R40" s="119">
        <f t="shared" si="11"/>
        <v>0</v>
      </c>
      <c r="S40" s="3"/>
    </row>
    <row r="41" spans="1:19" ht="15.75" thickBot="1" x14ac:dyDescent="0.3">
      <c r="A41" s="1"/>
      <c r="B41" s="122" t="s">
        <v>67</v>
      </c>
      <c r="C41" s="123" t="s">
        <v>68</v>
      </c>
      <c r="D41" s="124"/>
      <c r="E41" s="125"/>
      <c r="F41" s="126">
        <f>F40-D16</f>
        <v>-5814.5</v>
      </c>
      <c r="G41" s="124"/>
      <c r="H41" s="127"/>
      <c r="I41" s="128">
        <f>I40-G16</f>
        <v>-6322</v>
      </c>
      <c r="J41" s="129"/>
      <c r="K41" s="127"/>
      <c r="L41" s="126">
        <f>L40-J16</f>
        <v>-6730</v>
      </c>
      <c r="M41" s="130"/>
      <c r="N41" s="127"/>
      <c r="O41" s="126">
        <f>O40-M16</f>
        <v>-6930</v>
      </c>
      <c r="P41" s="124"/>
      <c r="Q41" s="127"/>
      <c r="R41" s="126">
        <f>R40-P16</f>
        <v>-7070</v>
      </c>
      <c r="S41" s="3"/>
    </row>
    <row r="42" spans="1:19" s="136" customFormat="1" ht="8.25" customHeight="1" thickBot="1" x14ac:dyDescent="0.3">
      <c r="A42" s="131"/>
      <c r="B42" s="132"/>
      <c r="C42" s="133"/>
      <c r="D42" s="131"/>
      <c r="E42" s="134"/>
      <c r="F42" s="134"/>
      <c r="G42" s="131"/>
      <c r="H42" s="134"/>
      <c r="I42" s="134"/>
      <c r="J42" s="134"/>
      <c r="K42" s="134"/>
      <c r="L42" s="135"/>
      <c r="M42" s="135"/>
      <c r="N42" s="135"/>
      <c r="O42" s="135"/>
      <c r="P42" s="135"/>
      <c r="Q42" s="135"/>
      <c r="R42" s="135"/>
      <c r="S42" s="135"/>
    </row>
    <row r="43" spans="1:19" s="136" customFormat="1" ht="15.75" customHeight="1" x14ac:dyDescent="0.25">
      <c r="A43" s="131"/>
      <c r="B43" s="137"/>
      <c r="C43" s="138" t="s">
        <v>69</v>
      </c>
      <c r="D43" s="139" t="s">
        <v>70</v>
      </c>
      <c r="E43" s="134"/>
      <c r="F43" s="140"/>
      <c r="G43" s="139" t="s">
        <v>71</v>
      </c>
      <c r="H43" s="134"/>
      <c r="I43" s="134"/>
      <c r="J43" s="139" t="s">
        <v>72</v>
      </c>
      <c r="K43" s="134"/>
      <c r="L43" s="134"/>
      <c r="M43" s="139" t="s">
        <v>73</v>
      </c>
      <c r="N43" s="135"/>
      <c r="O43" s="135"/>
      <c r="P43" s="139" t="s">
        <v>73</v>
      </c>
      <c r="Q43" s="135"/>
      <c r="R43" s="135"/>
      <c r="S43" s="135"/>
    </row>
    <row r="44" spans="1:19" ht="15.75" thickBot="1" x14ac:dyDescent="0.3">
      <c r="A44" s="1"/>
      <c r="B44" s="137"/>
      <c r="C44" s="141"/>
      <c r="D44" s="142">
        <v>1207</v>
      </c>
      <c r="E44" s="134"/>
      <c r="F44" s="140"/>
      <c r="G44" s="142">
        <v>1207</v>
      </c>
      <c r="H44" s="143"/>
      <c r="I44" s="143"/>
      <c r="J44" s="142">
        <v>1207</v>
      </c>
      <c r="K44" s="143"/>
      <c r="L44" s="143"/>
      <c r="M44" s="142">
        <v>1207</v>
      </c>
      <c r="N44" s="3"/>
      <c r="O44" s="3"/>
      <c r="P44" s="142">
        <v>1207</v>
      </c>
      <c r="Q44" s="3"/>
      <c r="R44" s="3"/>
      <c r="S44" s="3"/>
    </row>
    <row r="45" spans="1:19" s="136" customFormat="1" ht="8.25" customHeight="1" thickBot="1" x14ac:dyDescent="0.3">
      <c r="A45" s="131"/>
      <c r="B45" s="137"/>
      <c r="C45" s="133"/>
      <c r="D45" s="134"/>
      <c r="E45" s="134"/>
      <c r="F45" s="140"/>
      <c r="G45" s="134"/>
      <c r="H45" s="134"/>
      <c r="I45" s="140"/>
      <c r="J45" s="140"/>
      <c r="K45" s="140"/>
      <c r="L45" s="135"/>
      <c r="M45" s="135"/>
      <c r="N45" s="135"/>
      <c r="O45" s="135"/>
      <c r="P45" s="135"/>
      <c r="Q45" s="135"/>
      <c r="R45" s="135"/>
      <c r="S45" s="135"/>
    </row>
    <row r="46" spans="1:19" s="136" customFormat="1" ht="37.5" customHeight="1" thickBot="1" x14ac:dyDescent="0.3">
      <c r="A46" s="131"/>
      <c r="B46" s="137"/>
      <c r="C46" s="138" t="s">
        <v>74</v>
      </c>
      <c r="D46" s="144" t="s">
        <v>75</v>
      </c>
      <c r="E46" s="145" t="s">
        <v>76</v>
      </c>
      <c r="F46" s="140"/>
      <c r="G46" s="144" t="s">
        <v>75</v>
      </c>
      <c r="H46" s="145" t="s">
        <v>76</v>
      </c>
      <c r="I46" s="135"/>
      <c r="J46" s="144" t="s">
        <v>75</v>
      </c>
      <c r="K46" s="145" t="s">
        <v>76</v>
      </c>
      <c r="L46" s="146"/>
      <c r="M46" s="144" t="s">
        <v>75</v>
      </c>
      <c r="N46" s="145" t="s">
        <v>76</v>
      </c>
      <c r="O46" s="135"/>
      <c r="P46" s="144" t="s">
        <v>75</v>
      </c>
      <c r="Q46" s="145" t="s">
        <v>76</v>
      </c>
      <c r="R46" s="135"/>
      <c r="S46" s="135"/>
    </row>
    <row r="47" spans="1:19" ht="15.75" thickBot="1" x14ac:dyDescent="0.3">
      <c r="A47" s="1"/>
      <c r="B47" s="147"/>
      <c r="C47" s="148"/>
      <c r="D47" s="149">
        <v>0</v>
      </c>
      <c r="E47" s="150">
        <v>0</v>
      </c>
      <c r="F47" s="140"/>
      <c r="G47" s="149">
        <v>0</v>
      </c>
      <c r="H47" s="150">
        <v>0</v>
      </c>
      <c r="I47" s="3"/>
      <c r="J47" s="149">
        <v>0</v>
      </c>
      <c r="K47" s="150">
        <v>0</v>
      </c>
      <c r="L47" s="143"/>
      <c r="M47" s="149">
        <v>0</v>
      </c>
      <c r="N47" s="150">
        <v>0</v>
      </c>
      <c r="O47" s="3"/>
      <c r="P47" s="149">
        <v>0</v>
      </c>
      <c r="Q47" s="150">
        <v>0</v>
      </c>
      <c r="R47" s="3"/>
      <c r="S47" s="3"/>
    </row>
    <row r="48" spans="1:19" x14ac:dyDescent="0.25">
      <c r="A48" s="1"/>
      <c r="B48" s="147"/>
      <c r="C48" s="133"/>
      <c r="D48" s="134"/>
      <c r="E48" s="134"/>
      <c r="F48" s="140"/>
      <c r="G48" s="134"/>
      <c r="H48" s="134"/>
      <c r="I48" s="140"/>
      <c r="J48" s="140"/>
      <c r="K48" s="140"/>
      <c r="L48" s="135"/>
      <c r="M48" s="3"/>
      <c r="N48" s="135"/>
      <c r="O48" s="135"/>
      <c r="P48" s="3"/>
      <c r="Q48" s="3"/>
      <c r="R48" s="3"/>
      <c r="S48" s="3"/>
    </row>
    <row r="49" spans="1:19" x14ac:dyDescent="0.25">
      <c r="A49" s="1"/>
      <c r="B49" s="147"/>
      <c r="C49" s="151" t="s">
        <v>77</v>
      </c>
      <c r="D49" s="152" t="s">
        <v>78</v>
      </c>
      <c r="E49" s="134"/>
      <c r="F49" s="3"/>
      <c r="G49" s="152" t="s">
        <v>79</v>
      </c>
      <c r="H49" s="3"/>
      <c r="I49" s="3"/>
      <c r="J49" s="152" t="s">
        <v>80</v>
      </c>
      <c r="K49" s="3"/>
      <c r="L49" s="153"/>
      <c r="M49" s="152" t="s">
        <v>81</v>
      </c>
      <c r="N49" s="153"/>
      <c r="O49" s="153"/>
      <c r="P49" s="152" t="s">
        <v>82</v>
      </c>
      <c r="Q49" s="3"/>
      <c r="R49" s="3"/>
      <c r="S49" s="3"/>
    </row>
    <row r="50" spans="1:19" x14ac:dyDescent="0.25">
      <c r="A50" s="1"/>
      <c r="B50" s="147"/>
      <c r="C50" s="154" t="s">
        <v>83</v>
      </c>
      <c r="D50" s="155"/>
      <c r="E50" s="134"/>
      <c r="F50" s="3"/>
      <c r="G50" s="155"/>
      <c r="H50" s="3"/>
      <c r="I50" s="3"/>
      <c r="J50" s="155"/>
      <c r="K50" s="3"/>
      <c r="L50" s="156"/>
      <c r="M50" s="155"/>
      <c r="N50" s="156"/>
      <c r="O50" s="156"/>
      <c r="P50" s="155"/>
      <c r="Q50" s="3"/>
      <c r="R50" s="3"/>
      <c r="S50" s="3"/>
    </row>
    <row r="51" spans="1:19" x14ac:dyDescent="0.25">
      <c r="A51" s="1"/>
      <c r="B51" s="147"/>
      <c r="C51" s="154" t="s">
        <v>84</v>
      </c>
      <c r="D51" s="155">
        <v>1080.8</v>
      </c>
      <c r="E51" s="134"/>
      <c r="F51" s="3"/>
      <c r="G51" s="155">
        <v>746</v>
      </c>
      <c r="H51" s="3"/>
      <c r="I51" s="3"/>
      <c r="J51" s="155">
        <v>1266</v>
      </c>
      <c r="K51" s="3"/>
      <c r="L51" s="156"/>
      <c r="M51" s="155">
        <v>350</v>
      </c>
      <c r="N51" s="156"/>
      <c r="O51" s="156"/>
      <c r="P51" s="155">
        <v>300</v>
      </c>
      <c r="Q51" s="3"/>
      <c r="R51" s="3"/>
      <c r="S51" s="3"/>
    </row>
    <row r="52" spans="1:19" x14ac:dyDescent="0.25">
      <c r="A52" s="1"/>
      <c r="B52" s="147"/>
      <c r="C52" s="154" t="s">
        <v>85</v>
      </c>
      <c r="D52" s="155">
        <v>787.6</v>
      </c>
      <c r="E52" s="134"/>
      <c r="F52" s="3"/>
      <c r="G52" s="155">
        <v>984.6</v>
      </c>
      <c r="H52" s="3"/>
      <c r="I52" s="3"/>
      <c r="J52" s="155">
        <v>481.6</v>
      </c>
      <c r="K52" s="3"/>
      <c r="L52" s="156"/>
      <c r="M52" s="155">
        <v>600</v>
      </c>
      <c r="N52" s="156"/>
      <c r="O52" s="156"/>
      <c r="P52" s="155">
        <v>600</v>
      </c>
      <c r="Q52" s="3"/>
      <c r="R52" s="3"/>
      <c r="S52" s="3"/>
    </row>
    <row r="53" spans="1:19" x14ac:dyDescent="0.25">
      <c r="A53" s="1"/>
      <c r="B53" s="147"/>
      <c r="C53" s="154" t="s">
        <v>86</v>
      </c>
      <c r="D53" s="155">
        <v>198.9</v>
      </c>
      <c r="E53" s="134"/>
      <c r="F53" s="3"/>
      <c r="G53" s="155">
        <v>238.9</v>
      </c>
      <c r="H53" s="3"/>
      <c r="I53" s="3"/>
      <c r="J53" s="155">
        <v>198.9</v>
      </c>
      <c r="K53" s="3"/>
      <c r="L53" s="156"/>
      <c r="M53" s="155">
        <v>150</v>
      </c>
      <c r="N53" s="156"/>
      <c r="O53" s="156"/>
      <c r="P53" s="155">
        <v>150</v>
      </c>
      <c r="Q53" s="3"/>
      <c r="R53" s="3"/>
      <c r="S53" s="3"/>
    </row>
    <row r="54" spans="1:19" x14ac:dyDescent="0.25">
      <c r="A54" s="1"/>
      <c r="B54" s="147"/>
      <c r="C54" s="157" t="s">
        <v>87</v>
      </c>
      <c r="D54" s="155">
        <v>577.29999999999995</v>
      </c>
      <c r="E54" s="134"/>
      <c r="F54" s="3"/>
      <c r="G54" s="155">
        <v>707</v>
      </c>
      <c r="H54" s="3"/>
      <c r="I54" s="3"/>
      <c r="J54" s="155">
        <v>657</v>
      </c>
      <c r="K54" s="3"/>
      <c r="L54" s="156"/>
      <c r="M54" s="155">
        <v>600</v>
      </c>
      <c r="N54" s="156"/>
      <c r="O54" s="156"/>
      <c r="P54" s="155">
        <v>600</v>
      </c>
      <c r="Q54" s="3"/>
      <c r="R54" s="3"/>
      <c r="S54" s="3"/>
    </row>
    <row r="55" spans="1:19" ht="10.5" customHeight="1" x14ac:dyDescent="0.25">
      <c r="A55" s="1"/>
      <c r="B55" s="147"/>
      <c r="C55" s="133"/>
      <c r="D55" s="134"/>
      <c r="E55" s="134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</row>
    <row r="56" spans="1:19" x14ac:dyDescent="0.25">
      <c r="A56" s="1"/>
      <c r="B56" s="147"/>
      <c r="C56" s="151" t="s">
        <v>88</v>
      </c>
      <c r="D56" s="152" t="s">
        <v>78</v>
      </c>
      <c r="E56" s="134"/>
      <c r="F56" s="140"/>
      <c r="G56" s="152" t="s">
        <v>89</v>
      </c>
      <c r="H56" s="134"/>
      <c r="I56" s="140"/>
      <c r="J56" s="152" t="s">
        <v>80</v>
      </c>
      <c r="K56" s="140"/>
      <c r="L56" s="3"/>
      <c r="M56" s="152" t="s">
        <v>81</v>
      </c>
      <c r="N56" s="153"/>
      <c r="O56" s="153"/>
      <c r="P56" s="152" t="s">
        <v>82</v>
      </c>
      <c r="Q56" s="3"/>
      <c r="R56" s="3"/>
      <c r="S56" s="3"/>
    </row>
    <row r="57" spans="1:19" x14ac:dyDescent="0.25">
      <c r="A57" s="1"/>
      <c r="B57" s="147"/>
      <c r="C57" s="154"/>
      <c r="D57" s="158">
        <v>85</v>
      </c>
      <c r="E57" s="134"/>
      <c r="F57" s="140"/>
      <c r="G57" s="158">
        <v>85</v>
      </c>
      <c r="H57" s="134"/>
      <c r="I57" s="140"/>
      <c r="J57" s="158">
        <v>85</v>
      </c>
      <c r="K57" s="140"/>
      <c r="L57" s="3"/>
      <c r="M57" s="158">
        <v>85</v>
      </c>
      <c r="N57" s="3"/>
      <c r="O57" s="3"/>
      <c r="P57" s="158">
        <v>85</v>
      </c>
      <c r="Q57" s="3"/>
      <c r="R57" s="3"/>
      <c r="S57" s="3"/>
    </row>
    <row r="58" spans="1:19" x14ac:dyDescent="0.25">
      <c r="A58" s="1"/>
      <c r="B58" s="147"/>
      <c r="C58" s="133"/>
      <c r="D58" s="134"/>
      <c r="E58" s="134"/>
      <c r="F58" s="140"/>
      <c r="G58" s="134"/>
      <c r="H58" s="134"/>
      <c r="I58" s="140"/>
      <c r="J58" s="140"/>
      <c r="K58" s="140"/>
      <c r="L58" s="3"/>
      <c r="M58" s="3"/>
      <c r="N58" s="3"/>
      <c r="O58" s="3"/>
      <c r="P58" s="3"/>
      <c r="Q58" s="3"/>
      <c r="R58" s="3"/>
      <c r="S58" s="3"/>
    </row>
    <row r="59" spans="1:19" x14ac:dyDescent="0.25">
      <c r="A59" s="1"/>
      <c r="B59" s="159" t="s">
        <v>90</v>
      </c>
      <c r="C59" s="160"/>
      <c r="D59" s="161"/>
      <c r="E59" s="161"/>
      <c r="F59" s="161"/>
      <c r="G59" s="161"/>
      <c r="H59" s="161"/>
      <c r="I59" s="161"/>
      <c r="J59" s="161"/>
      <c r="K59" s="161"/>
      <c r="L59" s="162"/>
      <c r="M59" s="162"/>
      <c r="N59" s="162"/>
      <c r="O59" s="162"/>
      <c r="P59" s="162"/>
      <c r="Q59" s="162"/>
      <c r="R59" s="163"/>
      <c r="S59" s="3"/>
    </row>
    <row r="60" spans="1:19" x14ac:dyDescent="0.25">
      <c r="A60" s="1"/>
      <c r="B60" s="164"/>
      <c r="C60" s="136"/>
      <c r="D60" s="136"/>
      <c r="E60" s="136"/>
      <c r="F60" s="136"/>
      <c r="G60" s="136"/>
      <c r="H60" s="136"/>
      <c r="I60" s="136"/>
      <c r="J60" s="136"/>
      <c r="K60" s="136"/>
      <c r="L60" s="136"/>
      <c r="M60" s="136"/>
      <c r="N60" s="136"/>
      <c r="O60" s="136"/>
      <c r="P60" s="136"/>
      <c r="Q60" s="136"/>
      <c r="R60" s="165"/>
      <c r="S60" s="3"/>
    </row>
    <row r="61" spans="1:19" x14ac:dyDescent="0.25">
      <c r="A61" s="1"/>
      <c r="B61" s="166"/>
      <c r="C61" s="167"/>
      <c r="D61" s="167"/>
      <c r="E61" s="167"/>
      <c r="F61" s="167"/>
      <c r="G61" s="167"/>
      <c r="H61" s="167"/>
      <c r="I61" s="167"/>
      <c r="J61" s="167"/>
      <c r="K61" s="167"/>
      <c r="L61" s="136"/>
      <c r="M61" s="136"/>
      <c r="N61" s="136"/>
      <c r="O61" s="136"/>
      <c r="P61" s="136"/>
      <c r="Q61" s="136"/>
      <c r="R61" s="165"/>
      <c r="S61" s="3"/>
    </row>
    <row r="62" spans="1:19" x14ac:dyDescent="0.25">
      <c r="A62" s="1"/>
      <c r="B62" s="166"/>
      <c r="C62" s="167"/>
      <c r="D62" s="167"/>
      <c r="E62" s="167"/>
      <c r="F62" s="167"/>
      <c r="G62" s="167"/>
      <c r="H62" s="167"/>
      <c r="I62" s="167"/>
      <c r="J62" s="167"/>
      <c r="K62" s="167"/>
      <c r="L62" s="136"/>
      <c r="M62" s="136"/>
      <c r="N62" s="136"/>
      <c r="O62" s="136"/>
      <c r="P62" s="136"/>
      <c r="Q62" s="136"/>
      <c r="R62" s="165"/>
      <c r="S62" s="3"/>
    </row>
    <row r="63" spans="1:19" x14ac:dyDescent="0.25">
      <c r="A63" s="1"/>
      <c r="B63" s="166"/>
      <c r="C63" s="167"/>
      <c r="D63" s="167"/>
      <c r="E63" s="167"/>
      <c r="F63" s="167"/>
      <c r="G63" s="167"/>
      <c r="H63" s="167"/>
      <c r="I63" s="167"/>
      <c r="J63" s="167"/>
      <c r="K63" s="167"/>
      <c r="L63" s="136"/>
      <c r="M63" s="136"/>
      <c r="N63" s="136"/>
      <c r="O63" s="136"/>
      <c r="P63" s="136"/>
      <c r="Q63" s="136"/>
      <c r="R63" s="165"/>
      <c r="S63" s="3"/>
    </row>
    <row r="64" spans="1:19" x14ac:dyDescent="0.25">
      <c r="A64" s="1"/>
      <c r="B64" s="166"/>
      <c r="C64" s="167"/>
      <c r="D64" s="167"/>
      <c r="E64" s="167"/>
      <c r="F64" s="167"/>
      <c r="G64" s="167"/>
      <c r="H64" s="167"/>
      <c r="I64" s="167"/>
      <c r="J64" s="167"/>
      <c r="K64" s="167"/>
      <c r="L64" s="136"/>
      <c r="M64" s="136"/>
      <c r="N64" s="136"/>
      <c r="O64" s="136"/>
      <c r="P64" s="136"/>
      <c r="Q64" s="136"/>
      <c r="R64" s="165"/>
      <c r="S64" s="3"/>
    </row>
    <row r="65" spans="1:19" x14ac:dyDescent="0.25">
      <c r="A65" s="1"/>
      <c r="B65" s="168"/>
      <c r="C65" s="169"/>
      <c r="D65" s="170"/>
      <c r="E65" s="170"/>
      <c r="F65" s="170"/>
      <c r="G65" s="170"/>
      <c r="H65" s="170"/>
      <c r="I65" s="170"/>
      <c r="J65" s="170"/>
      <c r="K65" s="170"/>
      <c r="L65" s="136"/>
      <c r="M65" s="136"/>
      <c r="N65" s="136"/>
      <c r="O65" s="136"/>
      <c r="P65" s="136"/>
      <c r="Q65" s="136"/>
      <c r="R65" s="165"/>
      <c r="S65" s="3"/>
    </row>
    <row r="66" spans="1:19" x14ac:dyDescent="0.25">
      <c r="A66" s="1"/>
      <c r="B66" s="171"/>
      <c r="C66" s="172"/>
      <c r="D66" s="170"/>
      <c r="E66" s="170"/>
      <c r="F66" s="170"/>
      <c r="G66" s="170"/>
      <c r="H66" s="170"/>
      <c r="I66" s="170"/>
      <c r="J66" s="170"/>
      <c r="K66" s="170"/>
      <c r="L66" s="136"/>
      <c r="M66" s="136"/>
      <c r="N66" s="136"/>
      <c r="O66" s="136"/>
      <c r="P66" s="136"/>
      <c r="Q66" s="136"/>
      <c r="R66" s="165"/>
      <c r="S66" s="3"/>
    </row>
    <row r="67" spans="1:19" x14ac:dyDescent="0.25">
      <c r="A67" s="1"/>
      <c r="B67" s="168"/>
      <c r="C67" s="173"/>
      <c r="D67" s="170"/>
      <c r="E67" s="170"/>
      <c r="F67" s="170"/>
      <c r="G67" s="170"/>
      <c r="H67" s="170"/>
      <c r="I67" s="170"/>
      <c r="J67" s="170"/>
      <c r="K67" s="170"/>
      <c r="L67" s="136"/>
      <c r="M67" s="136"/>
      <c r="N67" s="136"/>
      <c r="O67" s="136"/>
      <c r="P67" s="136"/>
      <c r="Q67" s="136"/>
      <c r="R67" s="165"/>
      <c r="S67" s="3"/>
    </row>
    <row r="68" spans="1:19" x14ac:dyDescent="0.25">
      <c r="A68" s="1"/>
      <c r="B68" s="168"/>
      <c r="C68" s="173"/>
      <c r="D68" s="170"/>
      <c r="E68" s="170"/>
      <c r="F68" s="170"/>
      <c r="G68" s="170"/>
      <c r="H68" s="170"/>
      <c r="I68" s="170"/>
      <c r="J68" s="170"/>
      <c r="K68" s="170"/>
      <c r="L68" s="136"/>
      <c r="M68" s="136"/>
      <c r="N68" s="136"/>
      <c r="O68" s="136"/>
      <c r="P68" s="136"/>
      <c r="Q68" s="136"/>
      <c r="R68" s="165"/>
      <c r="S68" s="3"/>
    </row>
    <row r="69" spans="1:19" x14ac:dyDescent="0.25">
      <c r="A69" s="1"/>
      <c r="B69" s="174"/>
      <c r="C69" s="175"/>
      <c r="D69" s="176"/>
      <c r="E69" s="176"/>
      <c r="F69" s="176"/>
      <c r="G69" s="176"/>
      <c r="H69" s="176"/>
      <c r="I69" s="176"/>
      <c r="J69" s="176"/>
      <c r="K69" s="176"/>
      <c r="L69" s="177"/>
      <c r="M69" s="177"/>
      <c r="N69" s="177"/>
      <c r="O69" s="177"/>
      <c r="P69" s="177"/>
      <c r="Q69" s="177"/>
      <c r="R69" s="178"/>
      <c r="S69" s="3"/>
    </row>
    <row r="70" spans="1:19" x14ac:dyDescent="0.25">
      <c r="A70" s="131"/>
      <c r="B70" s="179"/>
      <c r="C70" s="180"/>
      <c r="D70" s="181"/>
      <c r="E70" s="181"/>
      <c r="F70" s="181"/>
      <c r="G70" s="181"/>
      <c r="H70" s="181"/>
      <c r="I70" s="181"/>
      <c r="J70" s="181"/>
      <c r="K70" s="181"/>
      <c r="L70" s="3"/>
      <c r="M70" s="3"/>
      <c r="N70" s="3"/>
      <c r="O70" s="3"/>
      <c r="P70" s="3"/>
      <c r="Q70" s="3"/>
      <c r="R70" s="3"/>
      <c r="S70" s="3"/>
    </row>
    <row r="71" spans="1:19" x14ac:dyDescent="0.25">
      <c r="A71" s="1"/>
      <c r="B71" s="182"/>
      <c r="C71" s="182"/>
      <c r="D71" s="182"/>
      <c r="E71" s="182"/>
      <c r="F71" s="182"/>
      <c r="G71" s="182"/>
      <c r="H71" s="182"/>
      <c r="I71" s="182"/>
      <c r="J71" s="182"/>
      <c r="K71" s="182"/>
      <c r="L71" s="3"/>
      <c r="M71" s="3"/>
      <c r="N71" s="3"/>
      <c r="O71" s="3"/>
      <c r="P71" s="3"/>
      <c r="Q71" s="3"/>
      <c r="R71" s="3"/>
      <c r="S71" s="3"/>
    </row>
    <row r="72" spans="1:19" x14ac:dyDescent="0.25">
      <c r="A72" s="1"/>
      <c r="B72" s="182" t="s">
        <v>91</v>
      </c>
      <c r="C72" s="183">
        <v>43705</v>
      </c>
      <c r="D72" s="170"/>
      <c r="E72" s="182"/>
      <c r="F72" s="182" t="s">
        <v>92</v>
      </c>
      <c r="G72" s="184" t="s">
        <v>93</v>
      </c>
      <c r="H72" s="182"/>
      <c r="I72" s="182"/>
      <c r="J72" s="182"/>
      <c r="K72" s="182"/>
      <c r="L72" s="3"/>
      <c r="M72" s="3"/>
      <c r="N72" s="3"/>
      <c r="O72" s="3"/>
      <c r="P72" s="3"/>
      <c r="Q72" s="3"/>
      <c r="R72" s="3"/>
      <c r="S72" s="3"/>
    </row>
    <row r="73" spans="1:19" ht="7.5" customHeight="1" x14ac:dyDescent="0.25">
      <c r="A73" s="1"/>
      <c r="B73" s="182"/>
      <c r="C73" s="182"/>
      <c r="D73" s="182"/>
      <c r="E73" s="182"/>
      <c r="F73" s="182"/>
      <c r="G73" s="182"/>
      <c r="H73" s="182"/>
      <c r="I73" s="182"/>
      <c r="J73" s="182"/>
      <c r="K73" s="182"/>
      <c r="L73" s="3"/>
      <c r="M73" s="3"/>
      <c r="N73" s="3"/>
      <c r="O73" s="3"/>
      <c r="P73" s="3"/>
      <c r="Q73" s="3"/>
      <c r="R73" s="3"/>
      <c r="S73" s="3"/>
    </row>
    <row r="74" spans="1:19" x14ac:dyDescent="0.25">
      <c r="A74" s="1"/>
      <c r="B74" s="182"/>
      <c r="C74" s="182"/>
      <c r="D74" s="185"/>
      <c r="E74" s="182"/>
      <c r="F74" s="182" t="s">
        <v>94</v>
      </c>
      <c r="G74" s="186"/>
      <c r="H74" s="182"/>
      <c r="I74" s="182"/>
      <c r="J74" s="182"/>
      <c r="K74" s="182"/>
      <c r="L74" s="3"/>
      <c r="M74" s="3"/>
      <c r="N74" s="3"/>
      <c r="O74" s="3"/>
      <c r="P74" s="3"/>
      <c r="Q74" s="3"/>
      <c r="R74" s="3"/>
      <c r="S74" s="3"/>
    </row>
    <row r="75" spans="1:19" x14ac:dyDescent="0.25">
      <c r="A75" s="1"/>
      <c r="B75" s="182"/>
      <c r="C75" s="182"/>
      <c r="D75" s="185"/>
      <c r="E75" s="182"/>
      <c r="F75" s="182"/>
      <c r="G75" s="186"/>
      <c r="H75" s="182"/>
      <c r="I75" s="182"/>
      <c r="J75" s="182"/>
      <c r="K75" s="182"/>
      <c r="L75" s="3"/>
      <c r="M75" s="3"/>
      <c r="N75" s="3"/>
      <c r="O75" s="3"/>
      <c r="P75" s="3"/>
      <c r="Q75" s="3"/>
      <c r="R75" s="3"/>
      <c r="S75" s="3"/>
    </row>
    <row r="76" spans="1:19" x14ac:dyDescent="0.25">
      <c r="A76" s="1"/>
      <c r="B76" s="182"/>
      <c r="C76" s="182"/>
      <c r="D76" s="182"/>
      <c r="E76" s="182"/>
      <c r="F76" s="182"/>
      <c r="G76" s="182"/>
      <c r="H76" s="182"/>
      <c r="I76" s="182"/>
      <c r="J76" s="182"/>
      <c r="K76" s="182"/>
      <c r="L76" s="3"/>
      <c r="M76" s="3"/>
      <c r="N76" s="3"/>
      <c r="O76" s="3"/>
      <c r="P76" s="3"/>
      <c r="Q76" s="3"/>
      <c r="R76" s="3"/>
      <c r="S76" s="3"/>
    </row>
    <row r="77" spans="1:19" x14ac:dyDescent="0.25">
      <c r="A77" s="131"/>
      <c r="B77" s="179"/>
      <c r="C77" s="180"/>
      <c r="D77" s="181"/>
      <c r="E77" s="181"/>
      <c r="F77" s="181"/>
      <c r="G77" s="181"/>
      <c r="H77" s="181"/>
      <c r="I77" s="181"/>
      <c r="J77" s="181"/>
      <c r="K77" s="181"/>
      <c r="L77" s="3"/>
      <c r="M77" s="3"/>
      <c r="N77" s="3"/>
      <c r="O77" s="3"/>
      <c r="P77" s="3"/>
      <c r="Q77" s="3"/>
      <c r="R77" s="3"/>
      <c r="S77" s="3"/>
    </row>
    <row r="78" spans="1:19" hidden="1" x14ac:dyDescent="0.25"/>
    <row r="79" spans="1:19" hidden="1" x14ac:dyDescent="0.25"/>
    <row r="80" spans="1:19" hidden="1" x14ac:dyDescent="0.25"/>
    <row r="81" hidden="1" x14ac:dyDescent="0.25"/>
    <row r="82" hidden="1" x14ac:dyDescent="0.25"/>
    <row r="83" hidden="1" x14ac:dyDescent="0.25"/>
    <row r="84" hidden="1" x14ac:dyDescent="0.25"/>
    <row r="85" hidden="1" x14ac:dyDescent="0.25"/>
    <row r="86" hidden="1" x14ac:dyDescent="0.25"/>
    <row r="87" hidden="1" x14ac:dyDescent="0.25"/>
    <row r="88" hidden="1" x14ac:dyDescent="0.25"/>
    <row r="89" hidden="1" x14ac:dyDescent="0.25"/>
    <row r="90" hidden="1" x14ac:dyDescent="0.25"/>
    <row r="91" hidden="1" x14ac:dyDescent="0.25"/>
    <row r="92" hidden="1" x14ac:dyDescent="0.25"/>
    <row r="93" hidden="1" x14ac:dyDescent="0.25"/>
    <row r="94" ht="15" hidden="1" customHeight="1" x14ac:dyDescent="0.25"/>
    <row r="95" hidden="1" x14ac:dyDescent="0.25"/>
    <row r="96" hidden="1" x14ac:dyDescent="0.25"/>
    <row r="97" hidden="1" x14ac:dyDescent="0.25"/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  <row r="106" hidden="1" x14ac:dyDescent="0.25"/>
    <row r="107" hidden="1" x14ac:dyDescent="0.25"/>
    <row r="108" ht="15" hidden="1" customHeight="1" x14ac:dyDescent="0.25"/>
    <row r="109" ht="15" hidden="1" customHeight="1" x14ac:dyDescent="0.25"/>
    <row r="110" hidden="1" x14ac:dyDescent="0.25"/>
    <row r="111" hidden="1" x14ac:dyDescent="0.25"/>
    <row r="112" hidden="1" x14ac:dyDescent="0.25"/>
    <row r="113" hidden="1" x14ac:dyDescent="0.25"/>
    <row r="114" hidden="1" x14ac:dyDescent="0.25"/>
    <row r="115" hidden="1" x14ac:dyDescent="0.25"/>
    <row r="116" hidden="1" x14ac:dyDescent="0.25"/>
    <row r="117" hidden="1" x14ac:dyDescent="0.25"/>
    <row r="118" hidden="1" x14ac:dyDescent="0.25"/>
    <row r="119" hidden="1" x14ac:dyDescent="0.25"/>
    <row r="120" hidden="1" x14ac:dyDescent="0.25"/>
    <row r="121" hidden="1" x14ac:dyDescent="0.25"/>
    <row r="122" hidden="1" x14ac:dyDescent="0.25"/>
    <row r="123" hidden="1" x14ac:dyDescent="0.25"/>
    <row r="124" hidden="1" x14ac:dyDescent="0.25"/>
    <row r="125" hidden="1" x14ac:dyDescent="0.25"/>
    <row r="126" hidden="1" x14ac:dyDescent="0.25"/>
    <row r="127" hidden="1" x14ac:dyDescent="0.25"/>
    <row r="128" hidden="1" x14ac:dyDescent="0.25"/>
    <row r="129" hidden="1" x14ac:dyDescent="0.25"/>
    <row r="130" hidden="1" x14ac:dyDescent="0.25"/>
    <row r="131" hidden="1" x14ac:dyDescent="0.25"/>
    <row r="132" hidden="1" x14ac:dyDescent="0.25"/>
    <row r="133" hidden="1" x14ac:dyDescent="0.25"/>
    <row r="134" hidden="1" x14ac:dyDescent="0.25"/>
    <row r="135" hidden="1" x14ac:dyDescent="0.25"/>
    <row r="136" hidden="1" x14ac:dyDescent="0.25"/>
    <row r="137" hidden="1" x14ac:dyDescent="0.25"/>
    <row r="138" hidden="1" x14ac:dyDescent="0.25"/>
    <row r="139" hidden="1" x14ac:dyDescent="0.25"/>
    <row r="140" hidden="1" x14ac:dyDescent="0.25"/>
    <row r="141" hidden="1" x14ac:dyDescent="0.25"/>
    <row r="142" hidden="1" x14ac:dyDescent="0.25"/>
    <row r="143" hidden="1" x14ac:dyDescent="0.25"/>
    <row r="144" hidden="1" x14ac:dyDescent="0.25"/>
    <row r="145" hidden="1" x14ac:dyDescent="0.25"/>
    <row r="146" hidden="1" x14ac:dyDescent="0.25"/>
    <row r="147" hidden="1" x14ac:dyDescent="0.25"/>
    <row r="148" hidden="1" x14ac:dyDescent="0.25"/>
    <row r="149" hidden="1" x14ac:dyDescent="0.25"/>
    <row r="150" hidden="1" x14ac:dyDescent="0.25"/>
    <row r="151" hidden="1" x14ac:dyDescent="0.25"/>
    <row r="152" hidden="1" x14ac:dyDescent="0.25"/>
    <row r="153" hidden="1" x14ac:dyDescent="0.25"/>
    <row r="154" hidden="1" x14ac:dyDescent="0.25"/>
    <row r="155" hidden="1" x14ac:dyDescent="0.25"/>
    <row r="156" hidden="1" x14ac:dyDescent="0.25"/>
    <row r="157" hidden="1" x14ac:dyDescent="0.25"/>
    <row r="158" hidden="1" x14ac:dyDescent="0.25"/>
    <row r="159" hidden="1" x14ac:dyDescent="0.25"/>
    <row r="160" hidden="1" x14ac:dyDescent="0.25"/>
    <row r="161" hidden="1" x14ac:dyDescent="0.25"/>
    <row r="162" hidden="1" x14ac:dyDescent="0.25"/>
    <row r="163" hidden="1" x14ac:dyDescent="0.25"/>
    <row r="164" hidden="1" x14ac:dyDescent="0.25"/>
    <row r="165" hidden="1" x14ac:dyDescent="0.25"/>
    <row r="166" hidden="1" x14ac:dyDescent="0.25"/>
    <row r="167" hidden="1" x14ac:dyDescent="0.25"/>
    <row r="168" hidden="1" x14ac:dyDescent="0.25"/>
    <row r="169" hidden="1" x14ac:dyDescent="0.25"/>
    <row r="170" hidden="1" x14ac:dyDescent="0.25"/>
    <row r="171" hidden="1" x14ac:dyDescent="0.25"/>
    <row r="172" hidden="1" x14ac:dyDescent="0.25"/>
    <row r="173" hidden="1" x14ac:dyDescent="0.25"/>
    <row r="174" hidden="1" x14ac:dyDescent="0.25"/>
    <row r="175" hidden="1" x14ac:dyDescent="0.25"/>
    <row r="176" hidden="1" x14ac:dyDescent="0.25"/>
    <row r="177" hidden="1" x14ac:dyDescent="0.25"/>
    <row r="178" hidden="1" x14ac:dyDescent="0.25"/>
    <row r="179" hidden="1" x14ac:dyDescent="0.25"/>
    <row r="180" hidden="1" x14ac:dyDescent="0.25"/>
    <row r="181" hidden="1" x14ac:dyDescent="0.25"/>
    <row r="182" hidden="1" x14ac:dyDescent="0.25"/>
    <row r="183" hidden="1" x14ac:dyDescent="0.25"/>
    <row r="184" hidden="1" x14ac:dyDescent="0.25"/>
    <row r="185" hidden="1" x14ac:dyDescent="0.25"/>
    <row r="186" hidden="1" x14ac:dyDescent="0.25"/>
    <row r="187" hidden="1" x14ac:dyDescent="0.25"/>
    <row r="188" hidden="1" x14ac:dyDescent="0.25"/>
    <row r="189" hidden="1" x14ac:dyDescent="0.25"/>
    <row r="190" hidden="1" x14ac:dyDescent="0.25"/>
    <row r="191" hidden="1" x14ac:dyDescent="0.25"/>
    <row r="192" hidden="1" x14ac:dyDescent="0.25"/>
    <row r="193" hidden="1" x14ac:dyDescent="0.25"/>
    <row r="194" hidden="1" x14ac:dyDescent="0.25"/>
    <row r="195" hidden="1" x14ac:dyDescent="0.25"/>
    <row r="196" hidden="1" x14ac:dyDescent="0.25"/>
    <row r="197" hidden="1" x14ac:dyDescent="0.25"/>
    <row r="198" hidden="1" x14ac:dyDescent="0.25"/>
    <row r="199" hidden="1" x14ac:dyDescent="0.25"/>
    <row r="200" hidden="1" x14ac:dyDescent="0.25"/>
    <row r="201" hidden="1" x14ac:dyDescent="0.25"/>
    <row r="202" hidden="1" x14ac:dyDescent="0.25"/>
    <row r="203" hidden="1" x14ac:dyDescent="0.25"/>
    <row r="204" hidden="1" x14ac:dyDescent="0.25"/>
    <row r="205" hidden="1" x14ac:dyDescent="0.25"/>
    <row r="206" hidden="1" x14ac:dyDescent="0.25"/>
    <row r="207" hidden="1" x14ac:dyDescent="0.25"/>
    <row r="208" hidden="1" x14ac:dyDescent="0.25"/>
    <row r="209" hidden="1" x14ac:dyDescent="0.25"/>
    <row r="210" hidden="1" x14ac:dyDescent="0.25"/>
    <row r="211" hidden="1" x14ac:dyDescent="0.25"/>
    <row r="212" hidden="1" x14ac:dyDescent="0.25"/>
    <row r="213" hidden="1" x14ac:dyDescent="0.25"/>
    <row r="214" hidden="1" x14ac:dyDescent="0.25"/>
    <row r="215" hidden="1" x14ac:dyDescent="0.25"/>
    <row r="216" hidden="1" x14ac:dyDescent="0.25"/>
    <row r="217" hidden="1" x14ac:dyDescent="0.25"/>
    <row r="218" hidden="1" x14ac:dyDescent="0.25"/>
    <row r="219" hidden="1" x14ac:dyDescent="0.25"/>
    <row r="220" hidden="1" x14ac:dyDescent="0.25"/>
    <row r="221" hidden="1" x14ac:dyDescent="0.25"/>
    <row r="222" hidden="1" x14ac:dyDescent="0.25"/>
    <row r="223" hidden="1" x14ac:dyDescent="0.25"/>
    <row r="224" hidden="1" x14ac:dyDescent="0.25"/>
    <row r="225" hidden="1" x14ac:dyDescent="0.25"/>
    <row r="226" hidden="1" x14ac:dyDescent="0.25"/>
    <row r="227" hidden="1" x14ac:dyDescent="0.25"/>
    <row r="228" hidden="1" x14ac:dyDescent="0.25"/>
    <row r="229" hidden="1" x14ac:dyDescent="0.25"/>
    <row r="230" hidden="1" x14ac:dyDescent="0.25"/>
    <row r="231" hidden="1" x14ac:dyDescent="0.25"/>
    <row r="232" hidden="1" x14ac:dyDescent="0.25"/>
    <row r="233" hidden="1" x14ac:dyDescent="0.25"/>
    <row r="234" hidden="1" x14ac:dyDescent="0.25"/>
    <row r="235" hidden="1" x14ac:dyDescent="0.25"/>
    <row r="236" hidden="1" x14ac:dyDescent="0.25"/>
    <row r="237" hidden="1" x14ac:dyDescent="0.25"/>
    <row r="238" hidden="1" x14ac:dyDescent="0.25"/>
    <row r="239" hidden="1" x14ac:dyDescent="0.25"/>
    <row r="240" hidden="1" x14ac:dyDescent="0.25"/>
    <row r="241" hidden="1" x14ac:dyDescent="0.25"/>
    <row r="242" hidden="1" x14ac:dyDescent="0.25"/>
    <row r="243" hidden="1" x14ac:dyDescent="0.25"/>
    <row r="244" hidden="1" x14ac:dyDescent="0.25"/>
    <row r="245" hidden="1" x14ac:dyDescent="0.25"/>
    <row r="246" hidden="1" x14ac:dyDescent="0.25"/>
    <row r="247" hidden="1" x14ac:dyDescent="0.25"/>
    <row r="248" hidden="1" x14ac:dyDescent="0.25"/>
    <row r="249" hidden="1" x14ac:dyDescent="0.25"/>
    <row r="250" hidden="1" x14ac:dyDescent="0.25"/>
    <row r="251" hidden="1" x14ac:dyDescent="0.25"/>
    <row r="252" hidden="1" x14ac:dyDescent="0.25"/>
    <row r="253" hidden="1" x14ac:dyDescent="0.25"/>
    <row r="254" hidden="1" x14ac:dyDescent="0.25"/>
    <row r="255" hidden="1" x14ac:dyDescent="0.25"/>
    <row r="256" hidden="1" x14ac:dyDescent="0.25"/>
    <row r="257" hidden="1" x14ac:dyDescent="0.25"/>
    <row r="258" hidden="1" x14ac:dyDescent="0.25"/>
    <row r="259" hidden="1" x14ac:dyDescent="0.25"/>
    <row r="260" hidden="1" x14ac:dyDescent="0.25"/>
    <row r="261" hidden="1" x14ac:dyDescent="0.25"/>
    <row r="262" hidden="1" x14ac:dyDescent="0.25"/>
    <row r="263" hidden="1" x14ac:dyDescent="0.25"/>
    <row r="264" hidden="1" x14ac:dyDescent="0.25"/>
  </sheetData>
  <mergeCells count="58">
    <mergeCell ref="C46:C47"/>
    <mergeCell ref="D59:K59"/>
    <mergeCell ref="B61:K61"/>
    <mergeCell ref="B62:K62"/>
    <mergeCell ref="B63:K63"/>
    <mergeCell ref="B64:K64"/>
    <mergeCell ref="N26:N27"/>
    <mergeCell ref="O26:O27"/>
    <mergeCell ref="P26:P27"/>
    <mergeCell ref="Q26:Q27"/>
    <mergeCell ref="R26:R27"/>
    <mergeCell ref="C43:C44"/>
    <mergeCell ref="H26:H27"/>
    <mergeCell ref="I26:I27"/>
    <mergeCell ref="J26:J27"/>
    <mergeCell ref="K26:K27"/>
    <mergeCell ref="L26:L27"/>
    <mergeCell ref="M26:M27"/>
    <mergeCell ref="B26:B27"/>
    <mergeCell ref="C26:C27"/>
    <mergeCell ref="D26:D27"/>
    <mergeCell ref="E26:E27"/>
    <mergeCell ref="F26:F27"/>
    <mergeCell ref="G26:G27"/>
    <mergeCell ref="N13:N14"/>
    <mergeCell ref="O13:O14"/>
    <mergeCell ref="P13:P14"/>
    <mergeCell ref="Q13:Q14"/>
    <mergeCell ref="R13:R14"/>
    <mergeCell ref="D25:F25"/>
    <mergeCell ref="G25:I25"/>
    <mergeCell ref="J25:L25"/>
    <mergeCell ref="M25:O25"/>
    <mergeCell ref="P25:R25"/>
    <mergeCell ref="H13:H14"/>
    <mergeCell ref="I13:I14"/>
    <mergeCell ref="J13:J14"/>
    <mergeCell ref="K13:K14"/>
    <mergeCell ref="L13:L14"/>
    <mergeCell ref="M13:M14"/>
    <mergeCell ref="B13:B14"/>
    <mergeCell ref="C13:C14"/>
    <mergeCell ref="D13:D14"/>
    <mergeCell ref="E13:E14"/>
    <mergeCell ref="F13:F14"/>
    <mergeCell ref="G13:G14"/>
    <mergeCell ref="P10:R10"/>
    <mergeCell ref="D12:F12"/>
    <mergeCell ref="G12:I12"/>
    <mergeCell ref="J12:L12"/>
    <mergeCell ref="M12:O12"/>
    <mergeCell ref="P12:R12"/>
    <mergeCell ref="D4:K4"/>
    <mergeCell ref="D8:K8"/>
    <mergeCell ref="D10:F10"/>
    <mergeCell ref="G10:I10"/>
    <mergeCell ref="J10:L10"/>
    <mergeCell ref="M10:O10"/>
  </mergeCells>
  <pageMargins left="0.70866141732283472" right="0.70866141732283472" top="0.78740157480314965" bottom="0.78740157480314965" header="0.31496062992125984" footer="0.31496062992125984"/>
  <pageSetup paperSize="8" scale="58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S264"/>
  <sheetViews>
    <sheetView showGridLines="0" topLeftCell="B1" zoomScale="80" zoomScaleNormal="80" zoomScaleSheetLayoutView="80" workbookViewId="0">
      <selection activeCell="D72" sqref="D72"/>
    </sheetView>
  </sheetViews>
  <sheetFormatPr defaultColWidth="0" defaultRowHeight="15" zeroHeight="1" x14ac:dyDescent="0.25"/>
  <cols>
    <col min="1" max="1" width="4.5703125" customWidth="1"/>
    <col min="2" max="2" width="9.140625" customWidth="1"/>
    <col min="3" max="3" width="65.7109375" customWidth="1"/>
    <col min="4" max="4" width="20.7109375" customWidth="1"/>
    <col min="5" max="6" width="14.28515625" customWidth="1"/>
    <col min="7" max="7" width="21.28515625" style="187" customWidth="1"/>
    <col min="8" max="9" width="14.28515625" customWidth="1"/>
    <col min="10" max="10" width="20.85546875" customWidth="1"/>
    <col min="11" max="12" width="14.28515625" customWidth="1"/>
    <col min="13" max="13" width="21.140625" customWidth="1"/>
    <col min="14" max="15" width="14.28515625" customWidth="1"/>
    <col min="16" max="16" width="21.42578125" customWidth="1"/>
    <col min="17" max="18" width="14.28515625" customWidth="1"/>
    <col min="19" max="19" width="4" style="4" customWidth="1"/>
    <col min="20" max="16384" width="9.140625" style="4" hidden="1"/>
  </cols>
  <sheetData>
    <row r="1" spans="1:19" x14ac:dyDescent="0.25">
      <c r="A1" s="1"/>
      <c r="B1" s="1"/>
      <c r="C1" s="1"/>
      <c r="D1" s="1"/>
      <c r="E1" s="1"/>
      <c r="F1" s="1"/>
      <c r="G1" s="2"/>
      <c r="H1" s="1"/>
      <c r="I1" s="1"/>
      <c r="J1" s="1"/>
      <c r="K1" s="1"/>
      <c r="L1" s="3"/>
      <c r="M1" s="3"/>
      <c r="N1" s="3"/>
      <c r="O1" s="3"/>
      <c r="P1" s="3"/>
      <c r="Q1" s="3"/>
      <c r="R1" s="3"/>
      <c r="S1" s="3"/>
    </row>
    <row r="2" spans="1:19" ht="21" x14ac:dyDescent="0.35">
      <c r="A2" s="1"/>
      <c r="B2" s="5" t="s">
        <v>0</v>
      </c>
      <c r="C2" s="1"/>
      <c r="D2" s="1"/>
      <c r="E2" s="1"/>
      <c r="F2" s="1"/>
      <c r="G2" s="2"/>
      <c r="H2" s="1"/>
      <c r="I2" s="1"/>
      <c r="J2" s="1"/>
      <c r="K2" s="1"/>
      <c r="L2" s="3"/>
      <c r="M2" s="3"/>
      <c r="N2" s="3"/>
      <c r="O2" s="3"/>
      <c r="P2" s="3"/>
      <c r="Q2" s="3"/>
      <c r="R2" s="3"/>
      <c r="S2" s="3"/>
    </row>
    <row r="3" spans="1:19" ht="7.5" customHeight="1" x14ac:dyDescent="0.25">
      <c r="A3" s="1"/>
      <c r="B3" s="1"/>
      <c r="C3" s="1"/>
      <c r="D3" s="1"/>
      <c r="E3" s="1"/>
      <c r="F3" s="1"/>
      <c r="G3" s="2"/>
      <c r="H3" s="1"/>
      <c r="I3" s="1"/>
      <c r="J3" s="1"/>
      <c r="K3" s="1"/>
      <c r="L3" s="3"/>
      <c r="M3" s="3"/>
      <c r="N3" s="3"/>
      <c r="O3" s="3"/>
      <c r="P3" s="3"/>
      <c r="Q3" s="3"/>
      <c r="R3" s="3"/>
      <c r="S3" s="3"/>
    </row>
    <row r="4" spans="1:19" ht="21" x14ac:dyDescent="0.35">
      <c r="A4" s="1"/>
      <c r="B4" s="1" t="s">
        <v>1</v>
      </c>
      <c r="C4" s="1"/>
      <c r="D4" s="6" t="str">
        <f>'[10]NR 2020'!D4:U4</f>
        <v>Základní umělecká škola T.G. Masaryka Chomutov</v>
      </c>
      <c r="E4" s="6"/>
      <c r="F4" s="6"/>
      <c r="G4" s="6"/>
      <c r="H4" s="6"/>
      <c r="I4" s="6"/>
      <c r="J4" s="6"/>
      <c r="K4" s="6"/>
      <c r="L4" s="3"/>
      <c r="M4" s="3"/>
      <c r="N4" s="3"/>
      <c r="O4" s="3"/>
      <c r="P4" s="3"/>
      <c r="Q4" s="3"/>
      <c r="R4" s="3"/>
      <c r="S4" s="3"/>
    </row>
    <row r="5" spans="1:19" ht="3.75" customHeight="1" x14ac:dyDescent="0.25">
      <c r="A5" s="1"/>
      <c r="B5" s="1"/>
      <c r="C5" s="1"/>
      <c r="D5" s="7"/>
      <c r="E5" s="7"/>
      <c r="F5" s="7"/>
      <c r="G5" s="7"/>
      <c r="H5" s="7"/>
      <c r="I5" s="7"/>
      <c r="J5" s="7"/>
      <c r="K5" s="7"/>
      <c r="L5" s="3"/>
      <c r="M5" s="3"/>
      <c r="N5" s="3"/>
      <c r="O5" s="3"/>
      <c r="P5" s="3"/>
      <c r="Q5" s="3"/>
      <c r="R5" s="3"/>
      <c r="S5" s="3"/>
    </row>
    <row r="6" spans="1:19" x14ac:dyDescent="0.25">
      <c r="A6" s="1"/>
      <c r="B6" s="1" t="s">
        <v>2</v>
      </c>
      <c r="C6" s="1"/>
      <c r="D6" s="8">
        <f>'[10]NR 2020'!D6</f>
        <v>61345636</v>
      </c>
      <c r="E6" s="7"/>
      <c r="F6" s="7"/>
      <c r="G6" s="7"/>
      <c r="H6" s="7"/>
      <c r="I6" s="7"/>
      <c r="J6" s="7"/>
      <c r="K6" s="7"/>
      <c r="L6" s="3"/>
      <c r="M6" s="3"/>
      <c r="N6" s="3"/>
      <c r="O6" s="3"/>
      <c r="P6" s="3"/>
      <c r="Q6" s="3"/>
      <c r="R6" s="3"/>
      <c r="S6" s="3"/>
    </row>
    <row r="7" spans="1:19" ht="3.75" customHeight="1" x14ac:dyDescent="0.25">
      <c r="A7" s="1"/>
      <c r="B7" s="1"/>
      <c r="C7" s="1"/>
      <c r="D7" s="7"/>
      <c r="E7" s="7"/>
      <c r="F7" s="7"/>
      <c r="G7" s="7"/>
      <c r="H7" s="7"/>
      <c r="I7" s="7"/>
      <c r="J7" s="7"/>
      <c r="K7" s="7"/>
      <c r="L7" s="3"/>
      <c r="M7" s="3"/>
      <c r="N7" s="3"/>
      <c r="O7" s="3"/>
      <c r="P7" s="3"/>
      <c r="Q7" s="3"/>
      <c r="R7" s="3"/>
      <c r="S7" s="3"/>
    </row>
    <row r="8" spans="1:19" x14ac:dyDescent="0.25">
      <c r="A8" s="1"/>
      <c r="B8" s="1" t="s">
        <v>3</v>
      </c>
      <c r="C8" s="1"/>
      <c r="D8" s="9" t="str">
        <f>'[10]NR 2020'!D8:U8</f>
        <v>Náměstí T. G. Masaryka 1626 Chomutov</v>
      </c>
      <c r="E8" s="9"/>
      <c r="F8" s="9"/>
      <c r="G8" s="9"/>
      <c r="H8" s="9"/>
      <c r="I8" s="9"/>
      <c r="J8" s="9"/>
      <c r="K8" s="9"/>
      <c r="L8" s="3"/>
      <c r="M8" s="3"/>
      <c r="N8" s="3"/>
      <c r="O8" s="3"/>
      <c r="P8" s="3"/>
      <c r="Q8" s="3"/>
      <c r="R8" s="3"/>
      <c r="S8" s="3"/>
    </row>
    <row r="9" spans="1:19" ht="15.75" thickBot="1" x14ac:dyDescent="0.3">
      <c r="A9" s="1"/>
      <c r="B9" s="1"/>
      <c r="C9" s="1"/>
      <c r="D9" s="1"/>
      <c r="E9" s="1"/>
      <c r="F9" s="1"/>
      <c r="G9" s="2"/>
      <c r="H9" s="1"/>
      <c r="I9" s="1"/>
      <c r="J9" s="1"/>
      <c r="K9" s="1"/>
      <c r="L9" s="3"/>
      <c r="M9" s="3"/>
      <c r="N9" s="3"/>
      <c r="O9" s="3"/>
      <c r="P9" s="3"/>
      <c r="Q9" s="3"/>
      <c r="R9" s="3"/>
      <c r="S9" s="3"/>
    </row>
    <row r="10" spans="1:19" ht="29.25" customHeight="1" thickBot="1" x14ac:dyDescent="0.3">
      <c r="A10" s="1"/>
      <c r="B10" s="10" t="s">
        <v>4</v>
      </c>
      <c r="C10" s="11" t="s">
        <v>5</v>
      </c>
      <c r="D10" s="12" t="s">
        <v>6</v>
      </c>
      <c r="E10" s="12"/>
      <c r="F10" s="13"/>
      <c r="G10" s="12" t="s">
        <v>7</v>
      </c>
      <c r="H10" s="12"/>
      <c r="I10" s="14"/>
      <c r="J10" s="15" t="s">
        <v>8</v>
      </c>
      <c r="K10" s="12"/>
      <c r="L10" s="13"/>
      <c r="M10" s="16" t="s">
        <v>9</v>
      </c>
      <c r="N10" s="12"/>
      <c r="O10" s="13"/>
      <c r="P10" s="12" t="s">
        <v>10</v>
      </c>
      <c r="Q10" s="12"/>
      <c r="R10" s="13"/>
      <c r="S10" s="3"/>
    </row>
    <row r="11" spans="1:19" ht="30.75" customHeight="1" thickBot="1" x14ac:dyDescent="0.3">
      <c r="A11" s="1"/>
      <c r="B11" s="17"/>
      <c r="C11" s="18"/>
      <c r="D11" s="19" t="s">
        <v>11</v>
      </c>
      <c r="E11" s="20" t="s">
        <v>12</v>
      </c>
      <c r="F11" s="20" t="s">
        <v>13</v>
      </c>
      <c r="G11" s="19" t="s">
        <v>11</v>
      </c>
      <c r="H11" s="20" t="s">
        <v>12</v>
      </c>
      <c r="I11" s="21" t="s">
        <v>13</v>
      </c>
      <c r="J11" s="21" t="s">
        <v>11</v>
      </c>
      <c r="K11" s="20" t="s">
        <v>12</v>
      </c>
      <c r="L11" s="20" t="s">
        <v>13</v>
      </c>
      <c r="M11" s="22" t="s">
        <v>11</v>
      </c>
      <c r="N11" s="20" t="s">
        <v>12</v>
      </c>
      <c r="O11" s="20" t="s">
        <v>13</v>
      </c>
      <c r="P11" s="19" t="s">
        <v>11</v>
      </c>
      <c r="Q11" s="20" t="s">
        <v>12</v>
      </c>
      <c r="R11" s="20" t="s">
        <v>13</v>
      </c>
      <c r="S11" s="3"/>
    </row>
    <row r="12" spans="1:19" ht="15.75" customHeight="1" thickBot="1" x14ac:dyDescent="0.3">
      <c r="A12" s="1"/>
      <c r="B12" s="23"/>
      <c r="C12" s="24" t="s">
        <v>14</v>
      </c>
      <c r="D12" s="25"/>
      <c r="E12" s="25"/>
      <c r="F12" s="26"/>
      <c r="G12" s="25"/>
      <c r="H12" s="25"/>
      <c r="I12" s="25"/>
      <c r="J12" s="27"/>
      <c r="K12" s="25"/>
      <c r="L12" s="26"/>
      <c r="M12" s="25"/>
      <c r="N12" s="25"/>
      <c r="O12" s="26"/>
      <c r="P12" s="25"/>
      <c r="Q12" s="25"/>
      <c r="R12" s="26"/>
      <c r="S12" s="3"/>
    </row>
    <row r="13" spans="1:19" ht="15.75" customHeight="1" x14ac:dyDescent="0.25">
      <c r="A13" s="1"/>
      <c r="B13" s="28" t="s">
        <v>4</v>
      </c>
      <c r="C13" s="29" t="s">
        <v>5</v>
      </c>
      <c r="D13" s="30" t="s">
        <v>15</v>
      </c>
      <c r="E13" s="31" t="s">
        <v>16</v>
      </c>
      <c r="F13" s="32" t="s">
        <v>14</v>
      </c>
      <c r="G13" s="33" t="s">
        <v>15</v>
      </c>
      <c r="H13" s="31" t="s">
        <v>16</v>
      </c>
      <c r="I13" s="34" t="s">
        <v>14</v>
      </c>
      <c r="J13" s="30" t="s">
        <v>15</v>
      </c>
      <c r="K13" s="31" t="s">
        <v>16</v>
      </c>
      <c r="L13" s="32" t="s">
        <v>14</v>
      </c>
      <c r="M13" s="35" t="s">
        <v>15</v>
      </c>
      <c r="N13" s="31" t="s">
        <v>16</v>
      </c>
      <c r="O13" s="32" t="s">
        <v>14</v>
      </c>
      <c r="P13" s="33" t="s">
        <v>15</v>
      </c>
      <c r="Q13" s="31" t="s">
        <v>16</v>
      </c>
      <c r="R13" s="32" t="s">
        <v>14</v>
      </c>
      <c r="S13" s="3"/>
    </row>
    <row r="14" spans="1:19" ht="15.75" thickBot="1" x14ac:dyDescent="0.3">
      <c r="A14" s="1"/>
      <c r="B14" s="36"/>
      <c r="C14" s="37"/>
      <c r="D14" s="38"/>
      <c r="E14" s="39"/>
      <c r="F14" s="40"/>
      <c r="G14" s="41"/>
      <c r="H14" s="39"/>
      <c r="I14" s="42"/>
      <c r="J14" s="38"/>
      <c r="K14" s="39"/>
      <c r="L14" s="40"/>
      <c r="M14" s="43"/>
      <c r="N14" s="39"/>
      <c r="O14" s="40"/>
      <c r="P14" s="41"/>
      <c r="Q14" s="39"/>
      <c r="R14" s="40"/>
      <c r="S14" s="3"/>
    </row>
    <row r="15" spans="1:19" x14ac:dyDescent="0.25">
      <c r="A15" s="1"/>
      <c r="B15" s="44" t="s">
        <v>17</v>
      </c>
      <c r="C15" s="45" t="s">
        <v>18</v>
      </c>
      <c r="D15" s="46">
        <f>'[10]NR 2020'!G15</f>
        <v>2824.8</v>
      </c>
      <c r="E15" s="47">
        <f>'[10]NR 2020'!H15</f>
        <v>99.6</v>
      </c>
      <c r="F15" s="48">
        <f t="shared" ref="F15:F23" si="0">D15+E15</f>
        <v>2924.4</v>
      </c>
      <c r="G15" s="46">
        <v>2800</v>
      </c>
      <c r="H15" s="47">
        <v>100</v>
      </c>
      <c r="I15" s="48">
        <f>G15+H15</f>
        <v>2900</v>
      </c>
      <c r="J15" s="50">
        <f>'[10]NR 2020'!Y15</f>
        <v>2900</v>
      </c>
      <c r="K15" s="51">
        <f>'[10]NR 2020'!Z15</f>
        <v>100</v>
      </c>
      <c r="L15" s="52">
        <f>J15+K15</f>
        <v>3000</v>
      </c>
      <c r="M15" s="53">
        <v>3100</v>
      </c>
      <c r="N15" s="47">
        <v>100</v>
      </c>
      <c r="O15" s="48">
        <v>3200</v>
      </c>
      <c r="P15" s="53">
        <v>3100</v>
      </c>
      <c r="Q15" s="47">
        <v>100</v>
      </c>
      <c r="R15" s="48">
        <v>3200</v>
      </c>
      <c r="S15" s="3"/>
    </row>
    <row r="16" spans="1:19" x14ac:dyDescent="0.25">
      <c r="A16" s="1"/>
      <c r="B16" s="54" t="s">
        <v>19</v>
      </c>
      <c r="C16" s="55" t="s">
        <v>20</v>
      </c>
      <c r="D16" s="46">
        <f>'[10]NR 2020'!G16</f>
        <v>1326</v>
      </c>
      <c r="E16" s="56">
        <f>'[10]NR 2020'!H16</f>
        <v>0</v>
      </c>
      <c r="F16" s="48">
        <f t="shared" si="0"/>
        <v>1326</v>
      </c>
      <c r="G16" s="61">
        <v>1500</v>
      </c>
      <c r="H16" s="56"/>
      <c r="I16" s="48">
        <f t="shared" ref="I16:I20" si="1">G16+H16</f>
        <v>1500</v>
      </c>
      <c r="J16" s="57">
        <f>'[10]NR 2020'!Y16</f>
        <v>1700</v>
      </c>
      <c r="K16" s="58">
        <f>'[10]NR 2020'!Z16</f>
        <v>0</v>
      </c>
      <c r="L16" s="59">
        <f t="shared" ref="L16:L23" si="2">J16+K16</f>
        <v>1700</v>
      </c>
      <c r="M16" s="60">
        <v>1700</v>
      </c>
      <c r="N16" s="56">
        <v>0</v>
      </c>
      <c r="O16" s="48">
        <v>1700</v>
      </c>
      <c r="P16" s="60">
        <v>1700</v>
      </c>
      <c r="Q16" s="56">
        <v>0</v>
      </c>
      <c r="R16" s="48">
        <v>1700</v>
      </c>
      <c r="S16" s="3"/>
    </row>
    <row r="17" spans="1:19" x14ac:dyDescent="0.25">
      <c r="A17" s="1"/>
      <c r="B17" s="54" t="s">
        <v>21</v>
      </c>
      <c r="C17" s="62" t="s">
        <v>22</v>
      </c>
      <c r="D17" s="46">
        <f>'[10]NR 2020'!G17</f>
        <v>168</v>
      </c>
      <c r="E17" s="56">
        <f>'[10]NR 2020'!H17</f>
        <v>40</v>
      </c>
      <c r="F17" s="48">
        <f t="shared" si="0"/>
        <v>208</v>
      </c>
      <c r="G17" s="61">
        <v>190</v>
      </c>
      <c r="H17" s="63"/>
      <c r="I17" s="48">
        <f t="shared" si="1"/>
        <v>190</v>
      </c>
      <c r="J17" s="57">
        <f>'[10]NR 2020'!Y17</f>
        <v>0</v>
      </c>
      <c r="K17" s="58">
        <f>'[10]NR 2020'!Z17</f>
        <v>0</v>
      </c>
      <c r="L17" s="59">
        <f t="shared" si="2"/>
        <v>0</v>
      </c>
      <c r="M17" s="60">
        <v>0</v>
      </c>
      <c r="N17" s="63">
        <v>0</v>
      </c>
      <c r="O17" s="48">
        <v>0</v>
      </c>
      <c r="P17" s="60">
        <v>0</v>
      </c>
      <c r="Q17" s="63">
        <v>0</v>
      </c>
      <c r="R17" s="48">
        <v>0</v>
      </c>
      <c r="S17" s="3"/>
    </row>
    <row r="18" spans="1:19" x14ac:dyDescent="0.25">
      <c r="A18" s="1"/>
      <c r="B18" s="54" t="s">
        <v>23</v>
      </c>
      <c r="C18" s="64" t="s">
        <v>24</v>
      </c>
      <c r="D18" s="46">
        <f>'[10]NR 2020'!G18</f>
        <v>18413.2</v>
      </c>
      <c r="E18" s="47">
        <f>'[10]NR 2020'!H18</f>
        <v>23.9</v>
      </c>
      <c r="F18" s="48">
        <f t="shared" si="0"/>
        <v>18437.100000000002</v>
      </c>
      <c r="G18" s="61">
        <v>20303</v>
      </c>
      <c r="H18" s="47">
        <v>0</v>
      </c>
      <c r="I18" s="48">
        <f t="shared" si="1"/>
        <v>20303</v>
      </c>
      <c r="J18" s="57">
        <f>'[10]NR 2020'!Y18</f>
        <v>22200</v>
      </c>
      <c r="K18" s="58">
        <f>'[10]NR 2020'!Z18</f>
        <v>0</v>
      </c>
      <c r="L18" s="59">
        <f t="shared" si="2"/>
        <v>22200</v>
      </c>
      <c r="M18" s="60">
        <v>24500</v>
      </c>
      <c r="N18" s="47">
        <v>0</v>
      </c>
      <c r="O18" s="48">
        <v>24500</v>
      </c>
      <c r="P18" s="60">
        <v>26930</v>
      </c>
      <c r="Q18" s="47">
        <v>0</v>
      </c>
      <c r="R18" s="48">
        <v>26930</v>
      </c>
      <c r="S18" s="3"/>
    </row>
    <row r="19" spans="1:19" x14ac:dyDescent="0.25">
      <c r="A19" s="1"/>
      <c r="B19" s="54" t="s">
        <v>25</v>
      </c>
      <c r="C19" s="65" t="s">
        <v>26</v>
      </c>
      <c r="D19" s="46">
        <f>'[10]NR 2020'!G19</f>
        <v>0</v>
      </c>
      <c r="E19" s="47">
        <f>'[10]NR 2020'!H19</f>
        <v>0</v>
      </c>
      <c r="F19" s="48">
        <f t="shared" si="0"/>
        <v>0</v>
      </c>
      <c r="G19" s="61">
        <f t="shared" ref="G19" si="3">SUM(D19:F19)</f>
        <v>0</v>
      </c>
      <c r="H19" s="66">
        <v>0</v>
      </c>
      <c r="I19" s="48">
        <f t="shared" si="1"/>
        <v>0</v>
      </c>
      <c r="J19" s="57">
        <f>'[10]NR 2020'!Y19</f>
        <v>0</v>
      </c>
      <c r="K19" s="58">
        <f>'[10]NR 2020'!Z19</f>
        <v>0</v>
      </c>
      <c r="L19" s="59">
        <f t="shared" si="2"/>
        <v>0</v>
      </c>
      <c r="M19" s="60">
        <v>0</v>
      </c>
      <c r="N19" s="66">
        <v>0</v>
      </c>
      <c r="O19" s="48">
        <v>0</v>
      </c>
      <c r="P19" s="60">
        <v>0</v>
      </c>
      <c r="Q19" s="66">
        <v>0</v>
      </c>
      <c r="R19" s="48">
        <v>0</v>
      </c>
      <c r="S19" s="3"/>
    </row>
    <row r="20" spans="1:19" x14ac:dyDescent="0.25">
      <c r="A20" s="1"/>
      <c r="B20" s="54" t="s">
        <v>27</v>
      </c>
      <c r="C20" s="67" t="s">
        <v>28</v>
      </c>
      <c r="D20" s="46">
        <f>'[10]NR 2020'!G20</f>
        <v>111.1</v>
      </c>
      <c r="E20" s="47">
        <f>'[10]NR 2020'!H20</f>
        <v>0</v>
      </c>
      <c r="F20" s="48">
        <f t="shared" si="0"/>
        <v>111.1</v>
      </c>
      <c r="G20" s="61">
        <v>150</v>
      </c>
      <c r="H20" s="66">
        <v>0</v>
      </c>
      <c r="I20" s="48">
        <f t="shared" si="1"/>
        <v>150</v>
      </c>
      <c r="J20" s="57">
        <f>'[10]NR 2020'!Y20</f>
        <v>100</v>
      </c>
      <c r="K20" s="58">
        <f>'[10]NR 2020'!Z20</f>
        <v>0</v>
      </c>
      <c r="L20" s="59">
        <f t="shared" si="2"/>
        <v>100</v>
      </c>
      <c r="M20" s="60">
        <v>100</v>
      </c>
      <c r="N20" s="66">
        <v>0</v>
      </c>
      <c r="O20" s="48">
        <v>100</v>
      </c>
      <c r="P20" s="60">
        <v>100</v>
      </c>
      <c r="Q20" s="66">
        <v>0</v>
      </c>
      <c r="R20" s="48">
        <v>100</v>
      </c>
      <c r="S20" s="3"/>
    </row>
    <row r="21" spans="1:19" x14ac:dyDescent="0.25">
      <c r="A21" s="1"/>
      <c r="B21" s="54" t="s">
        <v>29</v>
      </c>
      <c r="C21" s="68" t="s">
        <v>30</v>
      </c>
      <c r="D21" s="46">
        <f>'[10]NR 2020'!G21</f>
        <v>32.5</v>
      </c>
      <c r="E21" s="47">
        <f>'[10]NR 2020'!H21</f>
        <v>73.400000000000006</v>
      </c>
      <c r="F21" s="48">
        <f t="shared" si="0"/>
        <v>105.9</v>
      </c>
      <c r="G21" s="61">
        <v>60</v>
      </c>
      <c r="H21" s="69">
        <v>90</v>
      </c>
      <c r="I21" s="48">
        <f>G21+H21</f>
        <v>150</v>
      </c>
      <c r="J21" s="57">
        <f>'[10]NR 2020'!Y21</f>
        <v>200</v>
      </c>
      <c r="K21" s="58">
        <f>'[10]NR 2020'!Z21</f>
        <v>50</v>
      </c>
      <c r="L21" s="59">
        <f t="shared" si="2"/>
        <v>250</v>
      </c>
      <c r="M21" s="60">
        <v>200</v>
      </c>
      <c r="N21" s="69">
        <v>50</v>
      </c>
      <c r="O21" s="48">
        <v>250</v>
      </c>
      <c r="P21" s="60">
        <v>200</v>
      </c>
      <c r="Q21" s="69">
        <v>50</v>
      </c>
      <c r="R21" s="48">
        <v>250</v>
      </c>
      <c r="S21" s="3"/>
    </row>
    <row r="22" spans="1:19" x14ac:dyDescent="0.25">
      <c r="A22" s="1"/>
      <c r="B22" s="54" t="s">
        <v>31</v>
      </c>
      <c r="C22" s="68" t="s">
        <v>32</v>
      </c>
      <c r="D22" s="46">
        <f>'[10]NR 2020'!G22</f>
        <v>0</v>
      </c>
      <c r="E22" s="47">
        <f>'[10]NR 2020'!H22</f>
        <v>67.2</v>
      </c>
      <c r="F22" s="48">
        <f t="shared" si="0"/>
        <v>67.2</v>
      </c>
      <c r="G22" s="61">
        <v>0</v>
      </c>
      <c r="H22" s="69">
        <v>90</v>
      </c>
      <c r="I22" s="48">
        <v>90</v>
      </c>
      <c r="J22" s="57">
        <f>'[10]NR 2020'!Y22</f>
        <v>50</v>
      </c>
      <c r="K22" s="58">
        <f>'[10]NR 2020'!Z22</f>
        <v>50</v>
      </c>
      <c r="L22" s="59">
        <f t="shared" si="2"/>
        <v>100</v>
      </c>
      <c r="M22" s="60">
        <v>50</v>
      </c>
      <c r="N22" s="69">
        <v>50</v>
      </c>
      <c r="O22" s="48">
        <v>100</v>
      </c>
      <c r="P22" s="60">
        <v>50</v>
      </c>
      <c r="Q22" s="69">
        <v>50</v>
      </c>
      <c r="R22" s="48">
        <v>100</v>
      </c>
      <c r="S22" s="3"/>
    </row>
    <row r="23" spans="1:19" ht="15.75" thickBot="1" x14ac:dyDescent="0.3">
      <c r="A23" s="1"/>
      <c r="B23" s="70" t="s">
        <v>33</v>
      </c>
      <c r="C23" s="71" t="s">
        <v>34</v>
      </c>
      <c r="D23" s="46">
        <f>'[10]NR 2020'!G23</f>
        <v>0</v>
      </c>
      <c r="E23" s="47">
        <f>'[10]NR 2020'!H23</f>
        <v>0</v>
      </c>
      <c r="F23" s="72">
        <f t="shared" si="0"/>
        <v>0</v>
      </c>
      <c r="G23" s="76">
        <f t="shared" ref="G23" si="4">SUM(D23:F23)</f>
        <v>0</v>
      </c>
      <c r="H23" s="75">
        <v>0</v>
      </c>
      <c r="I23" s="72">
        <f t="shared" ref="I23" si="5">G23+H23</f>
        <v>0</v>
      </c>
      <c r="J23" s="57">
        <f>'[10]NR 2020'!Y23</f>
        <v>0</v>
      </c>
      <c r="K23" s="58">
        <f>'[10]NR 2020'!Z23</f>
        <v>0</v>
      </c>
      <c r="L23" s="59">
        <f t="shared" si="2"/>
        <v>0</v>
      </c>
      <c r="M23" s="74">
        <v>0</v>
      </c>
      <c r="N23" s="75">
        <v>0</v>
      </c>
      <c r="O23" s="72">
        <v>0</v>
      </c>
      <c r="P23" s="74">
        <v>0</v>
      </c>
      <c r="Q23" s="75">
        <v>0</v>
      </c>
      <c r="R23" s="72">
        <v>0</v>
      </c>
      <c r="S23" s="3"/>
    </row>
    <row r="24" spans="1:19" ht="15.75" thickBot="1" x14ac:dyDescent="0.3">
      <c r="A24" s="1"/>
      <c r="B24" s="77" t="s">
        <v>35</v>
      </c>
      <c r="C24" s="78" t="s">
        <v>36</v>
      </c>
      <c r="D24" s="79">
        <f t="shared" ref="D24:R24" si="6">SUM(D15:D21)</f>
        <v>22875.599999999999</v>
      </c>
      <c r="E24" s="79">
        <f t="shared" si="6"/>
        <v>236.9</v>
      </c>
      <c r="F24" s="79">
        <f t="shared" si="6"/>
        <v>23112.5</v>
      </c>
      <c r="G24" s="79">
        <f>G15+G16+G17+G18+G20+G21</f>
        <v>25003</v>
      </c>
      <c r="H24" s="79">
        <f t="shared" si="6"/>
        <v>190</v>
      </c>
      <c r="I24" s="80">
        <f t="shared" si="6"/>
        <v>25193</v>
      </c>
      <c r="J24" s="81">
        <f t="shared" si="6"/>
        <v>27100</v>
      </c>
      <c r="K24" s="81">
        <f t="shared" si="6"/>
        <v>150</v>
      </c>
      <c r="L24" s="81">
        <f t="shared" si="6"/>
        <v>27250</v>
      </c>
      <c r="M24" s="82">
        <f t="shared" si="6"/>
        <v>29600</v>
      </c>
      <c r="N24" s="79">
        <f t="shared" si="6"/>
        <v>150</v>
      </c>
      <c r="O24" s="79">
        <f t="shared" si="6"/>
        <v>29750</v>
      </c>
      <c r="P24" s="79">
        <f t="shared" si="6"/>
        <v>32030</v>
      </c>
      <c r="Q24" s="79">
        <f t="shared" si="6"/>
        <v>150</v>
      </c>
      <c r="R24" s="79">
        <f t="shared" si="6"/>
        <v>32180</v>
      </c>
      <c r="S24" s="3"/>
    </row>
    <row r="25" spans="1:19" ht="15.75" customHeight="1" thickBot="1" x14ac:dyDescent="0.3">
      <c r="A25" s="1"/>
      <c r="B25" s="83"/>
      <c r="C25" s="84" t="s">
        <v>37</v>
      </c>
      <c r="D25" s="85"/>
      <c r="E25" s="85"/>
      <c r="F25" s="86"/>
      <c r="G25" s="85"/>
      <c r="H25" s="85"/>
      <c r="I25" s="85"/>
      <c r="J25" s="87"/>
      <c r="K25" s="85"/>
      <c r="L25" s="86"/>
      <c r="M25" s="85"/>
      <c r="N25" s="85"/>
      <c r="O25" s="86"/>
      <c r="P25" s="85"/>
      <c r="Q25" s="85"/>
      <c r="R25" s="86"/>
      <c r="S25" s="3"/>
    </row>
    <row r="26" spans="1:19" x14ac:dyDescent="0.25">
      <c r="A26" s="1"/>
      <c r="B26" s="28" t="s">
        <v>4</v>
      </c>
      <c r="C26" s="29" t="s">
        <v>5</v>
      </c>
      <c r="D26" s="88" t="s">
        <v>38</v>
      </c>
      <c r="E26" s="89" t="s">
        <v>39</v>
      </c>
      <c r="F26" s="90" t="s">
        <v>40</v>
      </c>
      <c r="G26" s="91" t="s">
        <v>38</v>
      </c>
      <c r="H26" s="89" t="s">
        <v>39</v>
      </c>
      <c r="I26" s="92" t="s">
        <v>40</v>
      </c>
      <c r="J26" s="88" t="s">
        <v>38</v>
      </c>
      <c r="K26" s="89" t="s">
        <v>39</v>
      </c>
      <c r="L26" s="90" t="s">
        <v>40</v>
      </c>
      <c r="M26" s="93" t="s">
        <v>38</v>
      </c>
      <c r="N26" s="89" t="s">
        <v>39</v>
      </c>
      <c r="O26" s="90" t="s">
        <v>40</v>
      </c>
      <c r="P26" s="91" t="s">
        <v>38</v>
      </c>
      <c r="Q26" s="89" t="s">
        <v>39</v>
      </c>
      <c r="R26" s="90" t="s">
        <v>40</v>
      </c>
      <c r="S26" s="3"/>
    </row>
    <row r="27" spans="1:19" ht="15.75" thickBot="1" x14ac:dyDescent="0.3">
      <c r="A27" s="1"/>
      <c r="B27" s="36"/>
      <c r="C27" s="37"/>
      <c r="D27" s="94"/>
      <c r="E27" s="95"/>
      <c r="F27" s="96"/>
      <c r="G27" s="97"/>
      <c r="H27" s="95"/>
      <c r="I27" s="98"/>
      <c r="J27" s="94"/>
      <c r="K27" s="95"/>
      <c r="L27" s="96"/>
      <c r="M27" s="99"/>
      <c r="N27" s="95"/>
      <c r="O27" s="96"/>
      <c r="P27" s="97"/>
      <c r="Q27" s="95"/>
      <c r="R27" s="96"/>
      <c r="S27" s="3"/>
    </row>
    <row r="28" spans="1:19" x14ac:dyDescent="0.25">
      <c r="A28" s="1"/>
      <c r="B28" s="44" t="s">
        <v>41</v>
      </c>
      <c r="C28" s="100" t="s">
        <v>42</v>
      </c>
      <c r="D28" s="46">
        <f>'[10]NR 2020'!G28</f>
        <v>570.6</v>
      </c>
      <c r="E28" s="47">
        <f>'[10]NR 2020'!H28</f>
        <v>0</v>
      </c>
      <c r="F28" s="48">
        <f t="shared" ref="F28:F38" si="7">D28+E28</f>
        <v>570.6</v>
      </c>
      <c r="G28" s="192">
        <v>600</v>
      </c>
      <c r="H28" s="192">
        <v>0</v>
      </c>
      <c r="I28" s="193">
        <f>G28+H28</f>
        <v>600</v>
      </c>
      <c r="J28" s="50">
        <f>'[10]NR 2020'!Y28</f>
        <v>600</v>
      </c>
      <c r="K28" s="51">
        <f>'[10]NR 2020'!Z28</f>
        <v>0</v>
      </c>
      <c r="L28" s="52">
        <f t="shared" ref="L28:L38" si="8">J28+K28</f>
        <v>600</v>
      </c>
      <c r="M28" s="101">
        <v>600</v>
      </c>
      <c r="N28" s="101">
        <v>0</v>
      </c>
      <c r="O28" s="48">
        <v>600</v>
      </c>
      <c r="P28" s="101">
        <v>600</v>
      </c>
      <c r="Q28" s="101">
        <v>0</v>
      </c>
      <c r="R28" s="48">
        <v>600</v>
      </c>
      <c r="S28" s="3"/>
    </row>
    <row r="29" spans="1:19" x14ac:dyDescent="0.25">
      <c r="A29" s="1"/>
      <c r="B29" s="54" t="s">
        <v>43</v>
      </c>
      <c r="C29" s="102" t="s">
        <v>44</v>
      </c>
      <c r="D29" s="46">
        <f>'[10]NR 2020'!G29</f>
        <v>421.9</v>
      </c>
      <c r="E29" s="56">
        <f>'[10]NR 2020'!H29</f>
        <v>3.6</v>
      </c>
      <c r="F29" s="48">
        <f t="shared" si="7"/>
        <v>425.5</v>
      </c>
      <c r="G29" s="104">
        <v>450</v>
      </c>
      <c r="H29" s="194">
        <v>0</v>
      </c>
      <c r="I29" s="48">
        <f t="shared" ref="I29:I38" si="9">G29+H29</f>
        <v>450</v>
      </c>
      <c r="J29" s="57">
        <f>'[10]NR 2020'!Y29</f>
        <v>450</v>
      </c>
      <c r="K29" s="103">
        <f>'[10]NR 2020'!Z29</f>
        <v>0</v>
      </c>
      <c r="L29" s="59">
        <f t="shared" si="8"/>
        <v>450</v>
      </c>
      <c r="M29" s="104">
        <v>450</v>
      </c>
      <c r="N29" s="105">
        <v>0</v>
      </c>
      <c r="O29" s="48">
        <v>450</v>
      </c>
      <c r="P29" s="104">
        <v>450</v>
      </c>
      <c r="Q29" s="105">
        <v>0</v>
      </c>
      <c r="R29" s="48">
        <v>450</v>
      </c>
      <c r="S29" s="3"/>
    </row>
    <row r="30" spans="1:19" x14ac:dyDescent="0.25">
      <c r="A30" s="1"/>
      <c r="B30" s="54" t="s">
        <v>45</v>
      </c>
      <c r="C30" s="68" t="s">
        <v>46</v>
      </c>
      <c r="D30" s="46">
        <f>'[10]NR 2020'!G30</f>
        <v>1031.5999999999999</v>
      </c>
      <c r="E30" s="56">
        <f>'[10]NR 2020'!H30</f>
        <v>0</v>
      </c>
      <c r="F30" s="48">
        <f t="shared" si="7"/>
        <v>1031.5999999999999</v>
      </c>
      <c r="G30" s="104">
        <v>1200</v>
      </c>
      <c r="H30" s="104">
        <v>0</v>
      </c>
      <c r="I30" s="48">
        <f t="shared" si="9"/>
        <v>1200</v>
      </c>
      <c r="J30" s="57">
        <f>'[10]NR 2020'!Y30</f>
        <v>1320</v>
      </c>
      <c r="K30" s="103">
        <f>'[10]NR 2020'!Z30</f>
        <v>0</v>
      </c>
      <c r="L30" s="59">
        <f t="shared" si="8"/>
        <v>1320</v>
      </c>
      <c r="M30" s="104">
        <v>1350</v>
      </c>
      <c r="N30" s="105">
        <v>0</v>
      </c>
      <c r="O30" s="48">
        <v>1350</v>
      </c>
      <c r="P30" s="104">
        <v>1350</v>
      </c>
      <c r="Q30" s="105">
        <v>0</v>
      </c>
      <c r="R30" s="48">
        <v>1350</v>
      </c>
      <c r="S30" s="3"/>
    </row>
    <row r="31" spans="1:19" x14ac:dyDescent="0.25">
      <c r="A31" s="1"/>
      <c r="B31" s="54" t="s">
        <v>47</v>
      </c>
      <c r="C31" s="68" t="s">
        <v>48</v>
      </c>
      <c r="D31" s="46">
        <f>'[10]NR 2020'!G31</f>
        <v>1398.9</v>
      </c>
      <c r="E31" s="47">
        <f>'[10]NR 2020'!H31</f>
        <v>23.9</v>
      </c>
      <c r="F31" s="48">
        <f t="shared" si="7"/>
        <v>1422.8000000000002</v>
      </c>
      <c r="G31" s="104">
        <v>1657.3</v>
      </c>
      <c r="H31" s="104">
        <v>0</v>
      </c>
      <c r="I31" s="48">
        <f t="shared" si="9"/>
        <v>1657.3</v>
      </c>
      <c r="J31" s="57">
        <f>'[10]NR 2020'!Y31</f>
        <v>1500</v>
      </c>
      <c r="K31" s="58">
        <f>'[10]NR 2020'!Z31</f>
        <v>0</v>
      </c>
      <c r="L31" s="59">
        <f t="shared" si="8"/>
        <v>1500</v>
      </c>
      <c r="M31" s="104">
        <v>1500</v>
      </c>
      <c r="N31" s="104">
        <v>0</v>
      </c>
      <c r="O31" s="48">
        <v>1500</v>
      </c>
      <c r="P31" s="104">
        <v>1500</v>
      </c>
      <c r="Q31" s="104">
        <v>0</v>
      </c>
      <c r="R31" s="48">
        <v>1500</v>
      </c>
      <c r="S31" s="3"/>
    </row>
    <row r="32" spans="1:19" x14ac:dyDescent="0.25">
      <c r="A32" s="1"/>
      <c r="B32" s="54" t="s">
        <v>49</v>
      </c>
      <c r="C32" s="68" t="s">
        <v>50</v>
      </c>
      <c r="D32" s="46">
        <f>'[10]NR 2020'!G32</f>
        <v>13733.6</v>
      </c>
      <c r="E32" s="47">
        <f>'[10]NR 2020'!H32</f>
        <v>115.1</v>
      </c>
      <c r="F32" s="48">
        <f t="shared" si="7"/>
        <v>13848.7</v>
      </c>
      <c r="G32" s="104">
        <v>15353</v>
      </c>
      <c r="H32" s="104">
        <v>127.7</v>
      </c>
      <c r="I32" s="48">
        <f t="shared" si="9"/>
        <v>15480.7</v>
      </c>
      <c r="J32" s="57">
        <f>'[10]NR 2020'!Y32</f>
        <v>16960</v>
      </c>
      <c r="K32" s="58">
        <f>'[10]NR 2020'!Z32</f>
        <v>50</v>
      </c>
      <c r="L32" s="59">
        <f t="shared" si="8"/>
        <v>17010</v>
      </c>
      <c r="M32" s="104">
        <f>M33+M34</f>
        <v>18670</v>
      </c>
      <c r="N32" s="104">
        <v>50</v>
      </c>
      <c r="O32" s="48">
        <v>18720</v>
      </c>
      <c r="P32" s="104">
        <f>P33+P34</f>
        <v>20500</v>
      </c>
      <c r="Q32" s="104">
        <v>50</v>
      </c>
      <c r="R32" s="48">
        <v>20550</v>
      </c>
      <c r="S32" s="3"/>
    </row>
    <row r="33" spans="1:19" x14ac:dyDescent="0.25">
      <c r="A33" s="1"/>
      <c r="B33" s="54" t="s">
        <v>51</v>
      </c>
      <c r="C33" s="65" t="s">
        <v>52</v>
      </c>
      <c r="D33" s="46">
        <f>'[10]NR 2020'!G33</f>
        <v>13437.7</v>
      </c>
      <c r="E33" s="47">
        <f>'[10]NR 2020'!H33</f>
        <v>115.1</v>
      </c>
      <c r="F33" s="48">
        <f t="shared" si="7"/>
        <v>13552.800000000001</v>
      </c>
      <c r="G33" s="104">
        <v>14950</v>
      </c>
      <c r="H33" s="104">
        <v>127.7</v>
      </c>
      <c r="I33" s="48">
        <f t="shared" si="9"/>
        <v>15077.7</v>
      </c>
      <c r="J33" s="57">
        <f>'[10]NR 2020'!Y33</f>
        <v>16600</v>
      </c>
      <c r="K33" s="58">
        <f>'[10]NR 2020'!Z33</f>
        <v>50</v>
      </c>
      <c r="L33" s="59">
        <f t="shared" si="8"/>
        <v>16650</v>
      </c>
      <c r="M33" s="104">
        <v>18300</v>
      </c>
      <c r="N33" s="104">
        <v>50</v>
      </c>
      <c r="O33" s="48">
        <v>16650</v>
      </c>
      <c r="P33" s="104">
        <v>20100</v>
      </c>
      <c r="Q33" s="104">
        <v>50</v>
      </c>
      <c r="R33" s="48">
        <v>20150</v>
      </c>
      <c r="S33" s="3"/>
    </row>
    <row r="34" spans="1:19" x14ac:dyDescent="0.25">
      <c r="A34" s="1"/>
      <c r="B34" s="54" t="s">
        <v>53</v>
      </c>
      <c r="C34" s="106" t="s">
        <v>54</v>
      </c>
      <c r="D34" s="46">
        <f>'[10]NR 2020'!G34</f>
        <v>295.89999999999998</v>
      </c>
      <c r="E34" s="47">
        <f>'[10]NR 2020'!H34</f>
        <v>0</v>
      </c>
      <c r="F34" s="48">
        <f t="shared" si="7"/>
        <v>295.89999999999998</v>
      </c>
      <c r="G34" s="104">
        <v>403</v>
      </c>
      <c r="H34" s="104">
        <v>0</v>
      </c>
      <c r="I34" s="48">
        <f t="shared" si="9"/>
        <v>403</v>
      </c>
      <c r="J34" s="57">
        <f>'[10]NR 2020'!Y34</f>
        <v>360</v>
      </c>
      <c r="K34" s="58">
        <f>'[10]NR 2020'!Z34</f>
        <v>0</v>
      </c>
      <c r="L34" s="59">
        <f t="shared" si="8"/>
        <v>360</v>
      </c>
      <c r="M34" s="104">
        <v>370</v>
      </c>
      <c r="N34" s="104">
        <v>0</v>
      </c>
      <c r="O34" s="48">
        <v>370</v>
      </c>
      <c r="P34" s="104">
        <v>400</v>
      </c>
      <c r="Q34" s="104">
        <v>0</v>
      </c>
      <c r="R34" s="48">
        <v>400</v>
      </c>
      <c r="S34" s="3"/>
    </row>
    <row r="35" spans="1:19" x14ac:dyDescent="0.25">
      <c r="A35" s="1"/>
      <c r="B35" s="54" t="s">
        <v>55</v>
      </c>
      <c r="C35" s="68" t="s">
        <v>56</v>
      </c>
      <c r="D35" s="46">
        <f>'[10]NR 2020'!G35</f>
        <v>4581.3999999999996</v>
      </c>
      <c r="E35" s="47">
        <f>'[10]NR 2020'!H35</f>
        <v>0</v>
      </c>
      <c r="F35" s="48">
        <f t="shared" si="7"/>
        <v>4581.3999999999996</v>
      </c>
      <c r="G35" s="104">
        <v>5050</v>
      </c>
      <c r="H35" s="104">
        <v>0</v>
      </c>
      <c r="I35" s="48">
        <f t="shared" si="9"/>
        <v>5050</v>
      </c>
      <c r="J35" s="57">
        <f>'[10]NR 2020'!Y35</f>
        <v>5540</v>
      </c>
      <c r="K35" s="58">
        <f>'[10]NR 2020'!Z35</f>
        <v>0</v>
      </c>
      <c r="L35" s="59">
        <f t="shared" si="8"/>
        <v>5540</v>
      </c>
      <c r="M35" s="104">
        <v>6200</v>
      </c>
      <c r="N35" s="104">
        <v>0</v>
      </c>
      <c r="O35" s="48">
        <v>6200</v>
      </c>
      <c r="P35" s="104">
        <v>6800</v>
      </c>
      <c r="Q35" s="104">
        <v>0</v>
      </c>
      <c r="R35" s="48">
        <v>6800</v>
      </c>
      <c r="S35" s="3"/>
    </row>
    <row r="36" spans="1:19" x14ac:dyDescent="0.25">
      <c r="A36" s="1"/>
      <c r="B36" s="54" t="s">
        <v>57</v>
      </c>
      <c r="C36" s="68" t="s">
        <v>58</v>
      </c>
      <c r="D36" s="46">
        <f>'[10]NR 2020'!G36</f>
        <v>2.9</v>
      </c>
      <c r="E36" s="47">
        <f>'[10]NR 2020'!H36</f>
        <v>0</v>
      </c>
      <c r="F36" s="48">
        <f t="shared" si="7"/>
        <v>2.9</v>
      </c>
      <c r="G36" s="104">
        <v>0</v>
      </c>
      <c r="H36" s="104">
        <v>0</v>
      </c>
      <c r="I36" s="48">
        <v>0</v>
      </c>
      <c r="J36" s="57">
        <f>'[10]NR 2020'!Y36</f>
        <v>0</v>
      </c>
      <c r="K36" s="58">
        <f>'[10]NR 2020'!Z36</f>
        <v>0</v>
      </c>
      <c r="L36" s="59">
        <f t="shared" si="8"/>
        <v>0</v>
      </c>
      <c r="M36" s="104">
        <v>0</v>
      </c>
      <c r="N36" s="104">
        <v>0</v>
      </c>
      <c r="O36" s="48">
        <v>0</v>
      </c>
      <c r="P36" s="104">
        <v>0</v>
      </c>
      <c r="Q36" s="104">
        <v>0</v>
      </c>
      <c r="R36" s="48">
        <v>0</v>
      </c>
      <c r="S36" s="3"/>
    </row>
    <row r="37" spans="1:19" x14ac:dyDescent="0.25">
      <c r="A37" s="1"/>
      <c r="B37" s="54" t="s">
        <v>59</v>
      </c>
      <c r="C37" s="68" t="s">
        <v>60</v>
      </c>
      <c r="D37" s="46">
        <f>'[10]NR 2020'!G37</f>
        <v>231.2</v>
      </c>
      <c r="E37" s="47">
        <f>'[10]NR 2020'!H37</f>
        <v>0</v>
      </c>
      <c r="F37" s="48">
        <f t="shared" si="7"/>
        <v>231.2</v>
      </c>
      <c r="G37" s="104">
        <v>273</v>
      </c>
      <c r="H37" s="104">
        <v>0</v>
      </c>
      <c r="I37" s="48">
        <f t="shared" si="9"/>
        <v>273</v>
      </c>
      <c r="J37" s="57">
        <f>'[10]NR 2020'!Y37</f>
        <v>280</v>
      </c>
      <c r="K37" s="58">
        <f>'[10]NR 2020'!Z37</f>
        <v>0</v>
      </c>
      <c r="L37" s="59">
        <f t="shared" si="8"/>
        <v>280</v>
      </c>
      <c r="M37" s="104">
        <v>280</v>
      </c>
      <c r="N37" s="104">
        <v>0</v>
      </c>
      <c r="O37" s="48">
        <v>280</v>
      </c>
      <c r="P37" s="104">
        <v>280</v>
      </c>
      <c r="Q37" s="104">
        <v>0</v>
      </c>
      <c r="R37" s="48">
        <v>280</v>
      </c>
      <c r="S37" s="3"/>
    </row>
    <row r="38" spans="1:19" ht="15.75" thickBot="1" x14ac:dyDescent="0.3">
      <c r="A38" s="1"/>
      <c r="B38" s="107" t="s">
        <v>61</v>
      </c>
      <c r="C38" s="108" t="s">
        <v>62</v>
      </c>
      <c r="D38" s="46">
        <f>'[10]NR 2020'!G38</f>
        <v>825.8</v>
      </c>
      <c r="E38" s="47">
        <f>'[10]NR 2020'!H38</f>
        <v>0</v>
      </c>
      <c r="F38" s="72">
        <f t="shared" si="7"/>
        <v>825.8</v>
      </c>
      <c r="G38" s="104">
        <v>482</v>
      </c>
      <c r="H38" s="109">
        <v>0</v>
      </c>
      <c r="I38" s="72">
        <f t="shared" si="9"/>
        <v>482</v>
      </c>
      <c r="J38" s="57">
        <f>'[10]NR 2020'!Y38</f>
        <v>550</v>
      </c>
      <c r="K38" s="58">
        <f>'[10]NR 2020'!Z38</f>
        <v>0</v>
      </c>
      <c r="L38" s="59">
        <f t="shared" si="8"/>
        <v>550</v>
      </c>
      <c r="M38" s="109">
        <v>650</v>
      </c>
      <c r="N38" s="109">
        <v>0</v>
      </c>
      <c r="O38" s="72">
        <v>650</v>
      </c>
      <c r="P38" s="109">
        <v>650</v>
      </c>
      <c r="Q38" s="109">
        <v>0</v>
      </c>
      <c r="R38" s="72">
        <v>650</v>
      </c>
      <c r="S38" s="3"/>
    </row>
    <row r="39" spans="1:19" ht="15.75" thickBot="1" x14ac:dyDescent="0.3">
      <c r="A39" s="1"/>
      <c r="B39" s="77" t="s">
        <v>63</v>
      </c>
      <c r="C39" s="110" t="s">
        <v>64</v>
      </c>
      <c r="D39" s="111">
        <f>SUM(D28:D32)+SUM(D35:D38)</f>
        <v>22797.899999999998</v>
      </c>
      <c r="E39" s="111">
        <f>SUM(E28:E32)+SUM(E35:E38)</f>
        <v>142.6</v>
      </c>
      <c r="F39" s="112">
        <f>SUM(F35:F38)+SUM(F28:F32)</f>
        <v>22940.5</v>
      </c>
      <c r="G39" s="111">
        <f>G28+G29+G30+G31+G32+G35+G37+G38</f>
        <v>25065.3</v>
      </c>
      <c r="H39" s="111">
        <f>SUM(H28:H32)+SUM(H35:H38)</f>
        <v>127.7</v>
      </c>
      <c r="I39" s="113">
        <f>SUM(I35:I38)+SUM(I28:I32)</f>
        <v>25193</v>
      </c>
      <c r="J39" s="114">
        <f>SUM(J28:J32)+SUM(J35:J38)</f>
        <v>27200</v>
      </c>
      <c r="K39" s="115">
        <f>SUM(K28:K32)+SUM(K35:K38)</f>
        <v>50</v>
      </c>
      <c r="L39" s="114">
        <f>SUM(L35:L38)+SUM(L28:L32)</f>
        <v>27250</v>
      </c>
      <c r="M39" s="111">
        <f>SUM(M28:M32)+SUM(M35:M38)</f>
        <v>29700</v>
      </c>
      <c r="N39" s="111">
        <f>SUM(N28:N32)+SUM(N35:N38)</f>
        <v>50</v>
      </c>
      <c r="O39" s="112">
        <f>SUM(O35:O38)+SUM(O28:O32)</f>
        <v>29750</v>
      </c>
      <c r="P39" s="111">
        <f>P28+P29+P30+P31+P32+P35+P37+P38</f>
        <v>32130</v>
      </c>
      <c r="Q39" s="111">
        <f>SUM(Q28:Q32)+SUM(Q35:Q38)</f>
        <v>50</v>
      </c>
      <c r="R39" s="112">
        <f>SUM(R35:R38)+SUM(R28:R32)</f>
        <v>32180</v>
      </c>
      <c r="S39" s="3"/>
    </row>
    <row r="40" spans="1:19" ht="19.5" thickBot="1" x14ac:dyDescent="0.35">
      <c r="A40" s="1"/>
      <c r="B40" s="116" t="s">
        <v>65</v>
      </c>
      <c r="C40" s="117" t="s">
        <v>66</v>
      </c>
      <c r="D40" s="118">
        <f t="shared" ref="D40:R40" si="10">D24-D39</f>
        <v>77.700000000000728</v>
      </c>
      <c r="E40" s="118">
        <f t="shared" si="10"/>
        <v>94.300000000000011</v>
      </c>
      <c r="F40" s="119">
        <f t="shared" si="10"/>
        <v>172</v>
      </c>
      <c r="G40" s="118">
        <f t="shared" si="10"/>
        <v>-62.299999999999272</v>
      </c>
      <c r="H40" s="118">
        <f t="shared" si="10"/>
        <v>62.3</v>
      </c>
      <c r="I40" s="120">
        <f t="shared" si="10"/>
        <v>0</v>
      </c>
      <c r="J40" s="118">
        <f t="shared" si="10"/>
        <v>-100</v>
      </c>
      <c r="K40" s="118">
        <f t="shared" si="10"/>
        <v>100</v>
      </c>
      <c r="L40" s="119">
        <f t="shared" si="10"/>
        <v>0</v>
      </c>
      <c r="M40" s="121">
        <f t="shared" si="10"/>
        <v>-100</v>
      </c>
      <c r="N40" s="118">
        <f t="shared" si="10"/>
        <v>100</v>
      </c>
      <c r="O40" s="119">
        <f t="shared" si="10"/>
        <v>0</v>
      </c>
      <c r="P40" s="118">
        <f t="shared" si="10"/>
        <v>-100</v>
      </c>
      <c r="Q40" s="118">
        <f t="shared" si="10"/>
        <v>100</v>
      </c>
      <c r="R40" s="119">
        <f t="shared" si="10"/>
        <v>0</v>
      </c>
      <c r="S40" s="3"/>
    </row>
    <row r="41" spans="1:19" ht="15.75" thickBot="1" x14ac:dyDescent="0.3">
      <c r="A41" s="1"/>
      <c r="B41" s="122" t="s">
        <v>67</v>
      </c>
      <c r="C41" s="123" t="s">
        <v>68</v>
      </c>
      <c r="D41" s="124"/>
      <c r="E41" s="125"/>
      <c r="F41" s="126">
        <f>F40-D16</f>
        <v>-1154</v>
      </c>
      <c r="G41" s="124"/>
      <c r="H41" s="127"/>
      <c r="I41" s="128">
        <f>I40-G16</f>
        <v>-1500</v>
      </c>
      <c r="J41" s="129"/>
      <c r="K41" s="127"/>
      <c r="L41" s="126">
        <f>L40-J16</f>
        <v>-1700</v>
      </c>
      <c r="M41" s="130"/>
      <c r="N41" s="127"/>
      <c r="O41" s="126">
        <f>O40-M16</f>
        <v>-1700</v>
      </c>
      <c r="P41" s="124"/>
      <c r="Q41" s="127"/>
      <c r="R41" s="126">
        <f>R40-P16</f>
        <v>-1700</v>
      </c>
      <c r="S41" s="3"/>
    </row>
    <row r="42" spans="1:19" s="136" customFormat="1" ht="8.25" customHeight="1" thickBot="1" x14ac:dyDescent="0.3">
      <c r="A42" s="131"/>
      <c r="B42" s="132"/>
      <c r="C42" s="133"/>
      <c r="D42" s="131"/>
      <c r="E42" s="134"/>
      <c r="F42" s="134"/>
      <c r="G42" s="131"/>
      <c r="H42" s="134"/>
      <c r="I42" s="134"/>
      <c r="J42" s="134"/>
      <c r="K42" s="134"/>
      <c r="L42" s="135"/>
      <c r="M42" s="135"/>
      <c r="N42" s="135"/>
      <c r="O42" s="135"/>
      <c r="P42" s="135"/>
      <c r="Q42" s="135"/>
      <c r="R42" s="135"/>
      <c r="S42" s="135"/>
    </row>
    <row r="43" spans="1:19" s="136" customFormat="1" ht="15.75" customHeight="1" x14ac:dyDescent="0.25">
      <c r="A43" s="131"/>
      <c r="B43" s="137"/>
      <c r="C43" s="138" t="s">
        <v>69</v>
      </c>
      <c r="D43" s="139" t="s">
        <v>70</v>
      </c>
      <c r="E43" s="134"/>
      <c r="F43" s="140"/>
      <c r="G43" s="139" t="s">
        <v>71</v>
      </c>
      <c r="H43" s="134"/>
      <c r="I43" s="134"/>
      <c r="J43" s="139" t="s">
        <v>72</v>
      </c>
      <c r="K43" s="134"/>
      <c r="L43" s="134"/>
      <c r="M43" s="139" t="s">
        <v>73</v>
      </c>
      <c r="N43" s="135"/>
      <c r="O43" s="135"/>
      <c r="P43" s="139" t="s">
        <v>73</v>
      </c>
      <c r="Q43" s="135"/>
      <c r="R43" s="135"/>
      <c r="S43" s="135"/>
    </row>
    <row r="44" spans="1:19" ht="15.75" thickBot="1" x14ac:dyDescent="0.3">
      <c r="A44" s="1"/>
      <c r="B44" s="137"/>
      <c r="C44" s="141"/>
      <c r="D44" s="142">
        <v>90</v>
      </c>
      <c r="E44" s="134"/>
      <c r="F44" s="140"/>
      <c r="G44" s="142">
        <v>90</v>
      </c>
      <c r="H44" s="143"/>
      <c r="I44" s="143"/>
      <c r="J44" s="142">
        <v>95</v>
      </c>
      <c r="K44" s="143"/>
      <c r="L44" s="143"/>
      <c r="M44" s="142">
        <v>95</v>
      </c>
      <c r="N44" s="3"/>
      <c r="O44" s="3"/>
      <c r="P44" s="142">
        <v>95</v>
      </c>
      <c r="Q44" s="3"/>
      <c r="R44" s="3"/>
      <c r="S44" s="3"/>
    </row>
    <row r="45" spans="1:19" s="136" customFormat="1" ht="8.25" customHeight="1" thickBot="1" x14ac:dyDescent="0.3">
      <c r="A45" s="131"/>
      <c r="B45" s="137"/>
      <c r="C45" s="133"/>
      <c r="D45" s="134"/>
      <c r="E45" s="134"/>
      <c r="F45" s="140"/>
      <c r="G45" s="134"/>
      <c r="H45" s="134"/>
      <c r="I45" s="140"/>
      <c r="J45" s="140"/>
      <c r="K45" s="140"/>
      <c r="L45" s="135"/>
      <c r="M45" s="135"/>
      <c r="N45" s="135"/>
      <c r="O45" s="135"/>
      <c r="P45" s="135"/>
      <c r="Q45" s="135"/>
      <c r="R45" s="135"/>
      <c r="S45" s="135"/>
    </row>
    <row r="46" spans="1:19" s="136" customFormat="1" ht="37.5" customHeight="1" thickBot="1" x14ac:dyDescent="0.3">
      <c r="A46" s="131"/>
      <c r="B46" s="137"/>
      <c r="C46" s="138" t="s">
        <v>74</v>
      </c>
      <c r="D46" s="144" t="s">
        <v>75</v>
      </c>
      <c r="E46" s="145" t="s">
        <v>76</v>
      </c>
      <c r="F46" s="140"/>
      <c r="G46" s="144" t="s">
        <v>75</v>
      </c>
      <c r="H46" s="145" t="s">
        <v>76</v>
      </c>
      <c r="I46" s="135"/>
      <c r="J46" s="144" t="s">
        <v>75</v>
      </c>
      <c r="K46" s="145" t="s">
        <v>76</v>
      </c>
      <c r="L46" s="146"/>
      <c r="M46" s="144" t="s">
        <v>75</v>
      </c>
      <c r="N46" s="145" t="s">
        <v>76</v>
      </c>
      <c r="O46" s="135"/>
      <c r="P46" s="144" t="s">
        <v>75</v>
      </c>
      <c r="Q46" s="145" t="s">
        <v>76</v>
      </c>
      <c r="R46" s="135"/>
      <c r="S46" s="135"/>
    </row>
    <row r="47" spans="1:19" ht="15.75" thickBot="1" x14ac:dyDescent="0.3">
      <c r="A47" s="1"/>
      <c r="B47" s="147"/>
      <c r="C47" s="148"/>
      <c r="D47" s="149">
        <v>0</v>
      </c>
      <c r="E47" s="150">
        <v>0</v>
      </c>
      <c r="F47" s="140"/>
      <c r="G47" s="149">
        <v>0</v>
      </c>
      <c r="H47" s="150">
        <v>0</v>
      </c>
      <c r="I47" s="3"/>
      <c r="J47" s="149">
        <v>0</v>
      </c>
      <c r="K47" s="150">
        <v>0</v>
      </c>
      <c r="L47" s="143"/>
      <c r="M47" s="149">
        <v>0</v>
      </c>
      <c r="N47" s="150">
        <v>0</v>
      </c>
      <c r="O47" s="3"/>
      <c r="P47" s="149">
        <v>0</v>
      </c>
      <c r="Q47" s="150">
        <v>0</v>
      </c>
      <c r="R47" s="3"/>
      <c r="S47" s="3"/>
    </row>
    <row r="48" spans="1:19" x14ac:dyDescent="0.25">
      <c r="A48" s="1"/>
      <c r="B48" s="147"/>
      <c r="C48" s="133"/>
      <c r="D48" s="134"/>
      <c r="E48" s="134"/>
      <c r="F48" s="140"/>
      <c r="G48" s="134"/>
      <c r="H48" s="134"/>
      <c r="I48" s="140"/>
      <c r="J48" s="140"/>
      <c r="K48" s="140"/>
      <c r="L48" s="135"/>
      <c r="M48" s="3"/>
      <c r="N48" s="135"/>
      <c r="O48" s="135"/>
      <c r="P48" s="3"/>
      <c r="Q48" s="3"/>
      <c r="R48" s="3"/>
      <c r="S48" s="3"/>
    </row>
    <row r="49" spans="1:19" x14ac:dyDescent="0.25">
      <c r="A49" s="1"/>
      <c r="B49" s="147"/>
      <c r="C49" s="151" t="s">
        <v>77</v>
      </c>
      <c r="D49" s="152" t="s">
        <v>78</v>
      </c>
      <c r="E49" s="134"/>
      <c r="F49" s="3"/>
      <c r="G49" s="152" t="s">
        <v>79</v>
      </c>
      <c r="H49" s="3"/>
      <c r="I49" s="3"/>
      <c r="J49" s="152" t="s">
        <v>80</v>
      </c>
      <c r="K49" s="3"/>
      <c r="L49" s="153"/>
      <c r="M49" s="152" t="s">
        <v>81</v>
      </c>
      <c r="N49" s="153"/>
      <c r="O49" s="153"/>
      <c r="P49" s="152" t="s">
        <v>82</v>
      </c>
      <c r="Q49" s="3"/>
      <c r="R49" s="3"/>
      <c r="S49" s="3"/>
    </row>
    <row r="50" spans="1:19" x14ac:dyDescent="0.25">
      <c r="A50" s="1"/>
      <c r="B50" s="147"/>
      <c r="C50" s="154" t="s">
        <v>83</v>
      </c>
      <c r="D50" s="155">
        <f>SUM(D51:D54)</f>
        <v>1216.3030000000001</v>
      </c>
      <c r="E50" s="134"/>
      <c r="F50" s="3"/>
      <c r="G50" s="155">
        <f>SUM(G51:G54)</f>
        <v>675.30000000000007</v>
      </c>
      <c r="H50" s="3"/>
      <c r="I50" s="3"/>
      <c r="J50" s="155">
        <f>SUM(J51:J54)</f>
        <v>829.30000000000007</v>
      </c>
      <c r="K50" s="3"/>
      <c r="L50" s="156"/>
      <c r="M50" s="155">
        <f>SUM(M51:M54)</f>
        <v>1093</v>
      </c>
      <c r="N50" s="156"/>
      <c r="O50" s="156"/>
      <c r="P50" s="155">
        <f>SUM(P51:P54)</f>
        <v>843</v>
      </c>
      <c r="Q50" s="3"/>
      <c r="R50" s="3"/>
      <c r="S50" s="3"/>
    </row>
    <row r="51" spans="1:19" x14ac:dyDescent="0.25">
      <c r="A51" s="1"/>
      <c r="B51" s="147"/>
      <c r="C51" s="154" t="s">
        <v>84</v>
      </c>
      <c r="D51" s="195">
        <v>712.98099999999999</v>
      </c>
      <c r="E51" s="134"/>
      <c r="F51" s="3"/>
      <c r="G51" s="155">
        <v>304</v>
      </c>
      <c r="H51" s="3"/>
      <c r="I51" s="3"/>
      <c r="J51" s="155">
        <f t="shared" ref="J51" si="11">G51+H51-I51</f>
        <v>304</v>
      </c>
      <c r="K51" s="3"/>
      <c r="L51" s="156"/>
      <c r="M51" s="195">
        <v>304</v>
      </c>
      <c r="N51" s="156"/>
      <c r="O51" s="156"/>
      <c r="P51" s="195">
        <v>304</v>
      </c>
      <c r="Q51" s="3"/>
      <c r="R51" s="3"/>
      <c r="S51" s="3"/>
    </row>
    <row r="52" spans="1:19" x14ac:dyDescent="0.25">
      <c r="A52" s="1"/>
      <c r="B52" s="147"/>
      <c r="C52" s="154" t="s">
        <v>85</v>
      </c>
      <c r="D52" s="195">
        <v>215.45</v>
      </c>
      <c r="E52" s="134"/>
      <c r="F52" s="3"/>
      <c r="G52" s="155">
        <v>103.5</v>
      </c>
      <c r="H52" s="3"/>
      <c r="I52" s="3"/>
      <c r="J52" s="155">
        <v>277.5</v>
      </c>
      <c r="K52" s="3"/>
      <c r="L52" s="156"/>
      <c r="M52" s="195">
        <v>560</v>
      </c>
      <c r="N52" s="156"/>
      <c r="O52" s="156"/>
      <c r="P52" s="195">
        <v>340</v>
      </c>
      <c r="Q52" s="3"/>
      <c r="R52" s="3"/>
      <c r="S52" s="3"/>
    </row>
    <row r="53" spans="1:19" x14ac:dyDescent="0.25">
      <c r="A53" s="1"/>
      <c r="B53" s="147"/>
      <c r="C53" s="154" t="s">
        <v>86</v>
      </c>
      <c r="D53" s="195">
        <v>214.126</v>
      </c>
      <c r="E53" s="134"/>
      <c r="F53" s="3"/>
      <c r="G53" s="155">
        <v>194.1</v>
      </c>
      <c r="H53" s="3"/>
      <c r="I53" s="3"/>
      <c r="J53" s="155">
        <v>174.1</v>
      </c>
      <c r="K53" s="3"/>
      <c r="L53" s="156"/>
      <c r="M53" s="195">
        <v>154</v>
      </c>
      <c r="N53" s="156"/>
      <c r="O53" s="156"/>
      <c r="P53" s="195">
        <v>124</v>
      </c>
      <c r="Q53" s="3"/>
      <c r="R53" s="3"/>
      <c r="S53" s="3"/>
    </row>
    <row r="54" spans="1:19" x14ac:dyDescent="0.25">
      <c r="A54" s="1"/>
      <c r="B54" s="147"/>
      <c r="C54" s="157" t="s">
        <v>87</v>
      </c>
      <c r="D54" s="195">
        <v>73.745999999999995</v>
      </c>
      <c r="E54" s="134"/>
      <c r="F54" s="3"/>
      <c r="G54" s="155">
        <v>73.7</v>
      </c>
      <c r="H54" s="3"/>
      <c r="I54" s="3"/>
      <c r="J54" s="155">
        <v>73.7</v>
      </c>
      <c r="K54" s="3"/>
      <c r="L54" s="156"/>
      <c r="M54" s="195">
        <v>75</v>
      </c>
      <c r="N54" s="156"/>
      <c r="O54" s="156"/>
      <c r="P54" s="195">
        <v>75</v>
      </c>
      <c r="Q54" s="3"/>
      <c r="R54" s="3"/>
      <c r="S54" s="3"/>
    </row>
    <row r="55" spans="1:19" ht="10.5" customHeight="1" x14ac:dyDescent="0.25">
      <c r="A55" s="1"/>
      <c r="B55" s="147"/>
      <c r="C55" s="133"/>
      <c r="D55" s="134"/>
      <c r="E55" s="134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</row>
    <row r="56" spans="1:19" x14ac:dyDescent="0.25">
      <c r="A56" s="1"/>
      <c r="B56" s="147"/>
      <c r="C56" s="151" t="s">
        <v>88</v>
      </c>
      <c r="D56" s="152" t="s">
        <v>78</v>
      </c>
      <c r="E56" s="134"/>
      <c r="F56" s="140"/>
      <c r="G56" s="152" t="s">
        <v>89</v>
      </c>
      <c r="H56" s="134"/>
      <c r="I56" s="140"/>
      <c r="J56" s="152" t="s">
        <v>80</v>
      </c>
      <c r="K56" s="140"/>
      <c r="L56" s="3"/>
      <c r="M56" s="152" t="s">
        <v>81</v>
      </c>
      <c r="N56" s="153"/>
      <c r="O56" s="153"/>
      <c r="P56" s="152" t="s">
        <v>82</v>
      </c>
      <c r="Q56" s="3"/>
      <c r="R56" s="3"/>
      <c r="S56" s="3"/>
    </row>
    <row r="57" spans="1:19" x14ac:dyDescent="0.25">
      <c r="A57" s="1"/>
      <c r="B57" s="147"/>
      <c r="C57" s="154"/>
      <c r="D57" s="158">
        <v>33.299999999999997</v>
      </c>
      <c r="E57" s="134"/>
      <c r="F57" s="140"/>
      <c r="G57" s="158">
        <v>33.5</v>
      </c>
      <c r="H57" s="134"/>
      <c r="I57" s="140"/>
      <c r="J57" s="158">
        <v>33.5</v>
      </c>
      <c r="K57" s="140"/>
      <c r="L57" s="3"/>
      <c r="M57" s="158">
        <v>33.5</v>
      </c>
      <c r="N57" s="3"/>
      <c r="O57" s="3"/>
      <c r="P57" s="158">
        <v>33.5</v>
      </c>
      <c r="Q57" s="3"/>
      <c r="R57" s="3"/>
      <c r="S57" s="3"/>
    </row>
    <row r="58" spans="1:19" x14ac:dyDescent="0.25">
      <c r="A58" s="1"/>
      <c r="B58" s="147"/>
      <c r="C58" s="133"/>
      <c r="D58" s="134"/>
      <c r="E58" s="134"/>
      <c r="F58" s="140"/>
      <c r="G58" s="134"/>
      <c r="H58" s="134"/>
      <c r="I58" s="140"/>
      <c r="J58" s="140"/>
      <c r="K58" s="140"/>
      <c r="L58" s="3"/>
      <c r="M58" s="3"/>
      <c r="N58" s="3"/>
      <c r="O58" s="3"/>
      <c r="P58" s="3"/>
      <c r="Q58" s="3"/>
      <c r="R58" s="3"/>
      <c r="S58" s="3"/>
    </row>
    <row r="59" spans="1:19" x14ac:dyDescent="0.25">
      <c r="A59" s="1"/>
      <c r="B59" s="159" t="s">
        <v>90</v>
      </c>
      <c r="C59" s="160"/>
      <c r="D59" s="161"/>
      <c r="E59" s="161"/>
      <c r="F59" s="161"/>
      <c r="G59" s="161"/>
      <c r="H59" s="161"/>
      <c r="I59" s="161"/>
      <c r="J59" s="161"/>
      <c r="K59" s="161"/>
      <c r="L59" s="162"/>
      <c r="M59" s="162"/>
      <c r="N59" s="162"/>
      <c r="O59" s="162"/>
      <c r="P59" s="162"/>
      <c r="Q59" s="162"/>
      <c r="R59" s="163"/>
      <c r="S59" s="3"/>
    </row>
    <row r="60" spans="1:19" x14ac:dyDescent="0.25">
      <c r="A60" s="1"/>
      <c r="B60" s="164"/>
      <c r="C60" s="136"/>
      <c r="D60" s="136"/>
      <c r="E60" s="136"/>
      <c r="F60" s="136"/>
      <c r="G60" s="136"/>
      <c r="H60" s="136"/>
      <c r="I60" s="136"/>
      <c r="J60" s="136"/>
      <c r="K60" s="136"/>
      <c r="L60" s="136"/>
      <c r="M60" s="136"/>
      <c r="N60" s="136"/>
      <c r="O60" s="136"/>
      <c r="P60" s="136"/>
      <c r="Q60" s="136"/>
      <c r="R60" s="165"/>
      <c r="S60" s="3"/>
    </row>
    <row r="61" spans="1:19" x14ac:dyDescent="0.25">
      <c r="A61" s="1"/>
      <c r="B61" s="166" t="s">
        <v>118</v>
      </c>
      <c r="C61" s="167"/>
      <c r="D61" s="167"/>
      <c r="E61" s="167"/>
      <c r="F61" s="167"/>
      <c r="G61" s="167"/>
      <c r="H61" s="167"/>
      <c r="I61" s="167"/>
      <c r="J61" s="167"/>
      <c r="K61" s="167"/>
      <c r="L61" s="136"/>
      <c r="M61" s="136"/>
      <c r="N61" s="136"/>
      <c r="O61" s="136"/>
      <c r="P61" s="136"/>
      <c r="Q61" s="136"/>
      <c r="R61" s="165"/>
      <c r="S61" s="3"/>
    </row>
    <row r="62" spans="1:19" x14ac:dyDescent="0.25">
      <c r="A62" s="1"/>
      <c r="B62" s="166"/>
      <c r="C62" s="167"/>
      <c r="D62" s="167"/>
      <c r="E62" s="167"/>
      <c r="F62" s="167"/>
      <c r="G62" s="167"/>
      <c r="H62" s="167"/>
      <c r="I62" s="167"/>
      <c r="J62" s="167"/>
      <c r="K62" s="167"/>
      <c r="L62" s="136"/>
      <c r="M62" s="136"/>
      <c r="N62" s="136"/>
      <c r="O62" s="136"/>
      <c r="P62" s="136"/>
      <c r="Q62" s="136"/>
      <c r="R62" s="165"/>
      <c r="S62" s="3"/>
    </row>
    <row r="63" spans="1:19" x14ac:dyDescent="0.25">
      <c r="A63" s="1"/>
      <c r="B63" s="166"/>
      <c r="C63" s="167"/>
      <c r="D63" s="167"/>
      <c r="E63" s="167"/>
      <c r="F63" s="167"/>
      <c r="G63" s="167"/>
      <c r="H63" s="167"/>
      <c r="I63" s="167"/>
      <c r="J63" s="167"/>
      <c r="K63" s="167"/>
      <c r="L63" s="136"/>
      <c r="M63" s="136"/>
      <c r="N63" s="136"/>
      <c r="O63" s="136"/>
      <c r="P63" s="136"/>
      <c r="Q63" s="136"/>
      <c r="R63" s="165"/>
      <c r="S63" s="3"/>
    </row>
    <row r="64" spans="1:19" x14ac:dyDescent="0.25">
      <c r="A64" s="1"/>
      <c r="B64" s="166"/>
      <c r="C64" s="167"/>
      <c r="D64" s="167"/>
      <c r="E64" s="167"/>
      <c r="F64" s="167"/>
      <c r="G64" s="167"/>
      <c r="H64" s="167"/>
      <c r="I64" s="167"/>
      <c r="J64" s="167"/>
      <c r="K64" s="167"/>
      <c r="L64" s="136"/>
      <c r="M64" s="136"/>
      <c r="N64" s="136"/>
      <c r="O64" s="136"/>
      <c r="P64" s="136"/>
      <c r="Q64" s="136"/>
      <c r="R64" s="165"/>
      <c r="S64" s="3"/>
    </row>
    <row r="65" spans="1:19" x14ac:dyDescent="0.25">
      <c r="A65" s="1"/>
      <c r="B65" s="168"/>
      <c r="C65" s="169"/>
      <c r="D65" s="170"/>
      <c r="E65" s="170"/>
      <c r="F65" s="170"/>
      <c r="G65" s="170"/>
      <c r="H65" s="170"/>
      <c r="I65" s="170"/>
      <c r="J65" s="170"/>
      <c r="K65" s="170"/>
      <c r="L65" s="136"/>
      <c r="M65" s="136"/>
      <c r="N65" s="136"/>
      <c r="O65" s="136"/>
      <c r="P65" s="136"/>
      <c r="Q65" s="136"/>
      <c r="R65" s="165"/>
      <c r="S65" s="3"/>
    </row>
    <row r="66" spans="1:19" x14ac:dyDescent="0.25">
      <c r="A66" s="1"/>
      <c r="B66" s="171"/>
      <c r="C66" s="172"/>
      <c r="D66" s="170"/>
      <c r="E66" s="170"/>
      <c r="F66" s="170"/>
      <c r="G66" s="170"/>
      <c r="H66" s="170"/>
      <c r="I66" s="170"/>
      <c r="J66" s="170"/>
      <c r="K66" s="170"/>
      <c r="L66" s="136"/>
      <c r="M66" s="136"/>
      <c r="N66" s="136"/>
      <c r="O66" s="136"/>
      <c r="P66" s="136"/>
      <c r="Q66" s="136"/>
      <c r="R66" s="165"/>
      <c r="S66" s="3"/>
    </row>
    <row r="67" spans="1:19" x14ac:dyDescent="0.25">
      <c r="A67" s="1"/>
      <c r="B67" s="168"/>
      <c r="C67" s="173"/>
      <c r="D67" s="170"/>
      <c r="E67" s="170"/>
      <c r="F67" s="170"/>
      <c r="G67" s="170"/>
      <c r="H67" s="170"/>
      <c r="I67" s="170"/>
      <c r="J67" s="170"/>
      <c r="K67" s="170"/>
      <c r="L67" s="136"/>
      <c r="M67" s="136"/>
      <c r="N67" s="136"/>
      <c r="O67" s="136"/>
      <c r="P67" s="136"/>
      <c r="Q67" s="136"/>
      <c r="R67" s="165"/>
      <c r="S67" s="3"/>
    </row>
    <row r="68" spans="1:19" x14ac:dyDescent="0.25">
      <c r="A68" s="1"/>
      <c r="B68" s="168"/>
      <c r="C68" s="173"/>
      <c r="D68" s="170"/>
      <c r="E68" s="170"/>
      <c r="F68" s="170"/>
      <c r="G68" s="170"/>
      <c r="H68" s="170"/>
      <c r="I68" s="170"/>
      <c r="J68" s="170"/>
      <c r="K68" s="170"/>
      <c r="L68" s="136"/>
      <c r="M68" s="136"/>
      <c r="N68" s="136"/>
      <c r="O68" s="136"/>
      <c r="P68" s="136"/>
      <c r="Q68" s="136"/>
      <c r="R68" s="165"/>
      <c r="S68" s="3"/>
    </row>
    <row r="69" spans="1:19" x14ac:dyDescent="0.25">
      <c r="A69" s="1"/>
      <c r="B69" s="174"/>
      <c r="C69" s="175"/>
      <c r="D69" s="176"/>
      <c r="E69" s="176"/>
      <c r="F69" s="176"/>
      <c r="G69" s="176"/>
      <c r="H69" s="176"/>
      <c r="I69" s="176"/>
      <c r="J69" s="176"/>
      <c r="K69" s="176"/>
      <c r="L69" s="177"/>
      <c r="M69" s="177"/>
      <c r="N69" s="177"/>
      <c r="O69" s="177"/>
      <c r="P69" s="177"/>
      <c r="Q69" s="177"/>
      <c r="R69" s="178"/>
      <c r="S69" s="3"/>
    </row>
    <row r="70" spans="1:19" x14ac:dyDescent="0.25">
      <c r="A70" s="131"/>
      <c r="B70" s="179"/>
      <c r="C70" s="180"/>
      <c r="D70" s="181"/>
      <c r="E70" s="181"/>
      <c r="F70" s="181"/>
      <c r="G70" s="181"/>
      <c r="H70" s="181"/>
      <c r="I70" s="181"/>
      <c r="J70" s="181"/>
      <c r="K70" s="181"/>
      <c r="L70" s="3"/>
      <c r="M70" s="3"/>
      <c r="N70" s="3"/>
      <c r="O70" s="3"/>
      <c r="P70" s="3"/>
      <c r="Q70" s="3"/>
      <c r="R70" s="3"/>
      <c r="S70" s="3"/>
    </row>
    <row r="71" spans="1:19" x14ac:dyDescent="0.25">
      <c r="A71" s="1"/>
      <c r="B71" s="182"/>
      <c r="C71" s="182"/>
      <c r="D71" s="182"/>
      <c r="E71" s="182"/>
      <c r="F71" s="182"/>
      <c r="G71" s="182"/>
      <c r="H71" s="182"/>
      <c r="I71" s="182"/>
      <c r="J71" s="182"/>
      <c r="K71" s="182"/>
      <c r="L71" s="3"/>
      <c r="M71" s="3"/>
      <c r="N71" s="3"/>
      <c r="O71" s="3"/>
      <c r="P71" s="3"/>
      <c r="Q71" s="3"/>
      <c r="R71" s="3"/>
      <c r="S71" s="3"/>
    </row>
    <row r="72" spans="1:19" x14ac:dyDescent="0.25">
      <c r="A72" s="1"/>
      <c r="B72" s="182" t="s">
        <v>91</v>
      </c>
      <c r="C72" s="183">
        <v>43706</v>
      </c>
      <c r="D72" s="170"/>
      <c r="E72" s="182"/>
      <c r="F72" s="182" t="s">
        <v>92</v>
      </c>
      <c r="G72" s="184" t="s">
        <v>119</v>
      </c>
      <c r="H72" s="182"/>
      <c r="I72" s="182"/>
      <c r="J72" s="182"/>
      <c r="K72" s="182"/>
      <c r="L72" s="3"/>
      <c r="M72" s="3"/>
      <c r="N72" s="3"/>
      <c r="O72" s="3"/>
      <c r="P72" s="3"/>
      <c r="Q72" s="3"/>
      <c r="R72" s="3"/>
      <c r="S72" s="3"/>
    </row>
    <row r="73" spans="1:19" ht="7.5" customHeight="1" x14ac:dyDescent="0.25">
      <c r="A73" s="1"/>
      <c r="B73" s="182"/>
      <c r="C73" s="182"/>
      <c r="D73" s="182"/>
      <c r="E73" s="182"/>
      <c r="F73" s="182"/>
      <c r="G73" s="182"/>
      <c r="H73" s="182"/>
      <c r="I73" s="182"/>
      <c r="J73" s="182"/>
      <c r="K73" s="182"/>
      <c r="L73" s="3"/>
      <c r="M73" s="3"/>
      <c r="N73" s="3"/>
      <c r="O73" s="3"/>
      <c r="P73" s="3"/>
      <c r="Q73" s="3"/>
      <c r="R73" s="3"/>
      <c r="S73" s="3"/>
    </row>
    <row r="74" spans="1:19" x14ac:dyDescent="0.25">
      <c r="A74" s="1"/>
      <c r="B74" s="182"/>
      <c r="C74" s="182"/>
      <c r="D74" s="185"/>
      <c r="E74" s="182"/>
      <c r="F74" s="182" t="s">
        <v>94</v>
      </c>
      <c r="G74" s="186"/>
      <c r="H74" s="182"/>
      <c r="I74" s="182"/>
      <c r="J74" s="182"/>
      <c r="K74" s="182"/>
      <c r="L74" s="3"/>
      <c r="M74" s="3"/>
      <c r="N74" s="3"/>
      <c r="O74" s="3"/>
      <c r="P74" s="3"/>
      <c r="Q74" s="3"/>
      <c r="R74" s="3"/>
      <c r="S74" s="3"/>
    </row>
    <row r="75" spans="1:19" x14ac:dyDescent="0.25">
      <c r="A75" s="1"/>
      <c r="B75" s="182"/>
      <c r="C75" s="182"/>
      <c r="D75" s="185"/>
      <c r="E75" s="182"/>
      <c r="F75" s="182"/>
      <c r="G75" s="186"/>
      <c r="H75" s="182"/>
      <c r="I75" s="182"/>
      <c r="J75" s="182"/>
      <c r="K75" s="182"/>
      <c r="L75" s="3"/>
      <c r="M75" s="3"/>
      <c r="N75" s="3"/>
      <c r="O75" s="3"/>
      <c r="P75" s="3"/>
      <c r="Q75" s="3"/>
      <c r="R75" s="3"/>
      <c r="S75" s="3"/>
    </row>
    <row r="76" spans="1:19" x14ac:dyDescent="0.25">
      <c r="A76" s="1"/>
      <c r="B76" s="182"/>
      <c r="C76" s="182"/>
      <c r="D76" s="182"/>
      <c r="E76" s="182"/>
      <c r="F76" s="182"/>
      <c r="G76" s="182"/>
      <c r="H76" s="182"/>
      <c r="I76" s="182"/>
      <c r="J76" s="182"/>
      <c r="K76" s="182"/>
      <c r="L76" s="3"/>
      <c r="M76" s="3"/>
      <c r="N76" s="3"/>
      <c r="O76" s="3"/>
      <c r="P76" s="3"/>
      <c r="Q76" s="3"/>
      <c r="R76" s="3"/>
      <c r="S76" s="3"/>
    </row>
    <row r="77" spans="1:19" x14ac:dyDescent="0.25">
      <c r="A77" s="131"/>
      <c r="B77" s="179"/>
      <c r="C77" s="180"/>
      <c r="D77" s="181"/>
      <c r="E77" s="181"/>
      <c r="F77" s="181"/>
      <c r="G77" s="181"/>
      <c r="H77" s="181"/>
      <c r="I77" s="181"/>
      <c r="J77" s="181"/>
      <c r="K77" s="181"/>
      <c r="L77" s="3"/>
      <c r="M77" s="3"/>
      <c r="N77" s="3"/>
      <c r="O77" s="3"/>
      <c r="P77" s="3"/>
      <c r="Q77" s="3"/>
      <c r="R77" s="3"/>
      <c r="S77" s="3"/>
    </row>
    <row r="78" spans="1:19" hidden="1" x14ac:dyDescent="0.25"/>
    <row r="79" spans="1:19" hidden="1" x14ac:dyDescent="0.25"/>
    <row r="80" spans="1:19" hidden="1" x14ac:dyDescent="0.25"/>
    <row r="81" hidden="1" x14ac:dyDescent="0.25"/>
    <row r="82" hidden="1" x14ac:dyDescent="0.25"/>
    <row r="83" hidden="1" x14ac:dyDescent="0.25"/>
    <row r="84" hidden="1" x14ac:dyDescent="0.25"/>
    <row r="85" hidden="1" x14ac:dyDescent="0.25"/>
    <row r="86" hidden="1" x14ac:dyDescent="0.25"/>
    <row r="87" hidden="1" x14ac:dyDescent="0.25"/>
    <row r="88" hidden="1" x14ac:dyDescent="0.25"/>
    <row r="89" hidden="1" x14ac:dyDescent="0.25"/>
    <row r="90" hidden="1" x14ac:dyDescent="0.25"/>
    <row r="91" hidden="1" x14ac:dyDescent="0.25"/>
    <row r="92" hidden="1" x14ac:dyDescent="0.25"/>
    <row r="93" hidden="1" x14ac:dyDescent="0.25"/>
    <row r="94" ht="15" hidden="1" customHeight="1" x14ac:dyDescent="0.25"/>
    <row r="95" hidden="1" x14ac:dyDescent="0.25"/>
    <row r="96" hidden="1" x14ac:dyDescent="0.25"/>
    <row r="97" hidden="1" x14ac:dyDescent="0.25"/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  <row r="106" hidden="1" x14ac:dyDescent="0.25"/>
    <row r="107" hidden="1" x14ac:dyDescent="0.25"/>
    <row r="108" ht="15" hidden="1" customHeight="1" x14ac:dyDescent="0.25"/>
    <row r="109" ht="15" hidden="1" customHeight="1" x14ac:dyDescent="0.25"/>
    <row r="110" hidden="1" x14ac:dyDescent="0.25"/>
    <row r="111" hidden="1" x14ac:dyDescent="0.25"/>
    <row r="112" hidden="1" x14ac:dyDescent="0.25"/>
    <row r="113" hidden="1" x14ac:dyDescent="0.25"/>
    <row r="114" hidden="1" x14ac:dyDescent="0.25"/>
    <row r="115" hidden="1" x14ac:dyDescent="0.25"/>
    <row r="116" hidden="1" x14ac:dyDescent="0.25"/>
    <row r="117" hidden="1" x14ac:dyDescent="0.25"/>
    <row r="118" hidden="1" x14ac:dyDescent="0.25"/>
    <row r="119" hidden="1" x14ac:dyDescent="0.25"/>
    <row r="120" hidden="1" x14ac:dyDescent="0.25"/>
    <row r="121" hidden="1" x14ac:dyDescent="0.25"/>
    <row r="122" hidden="1" x14ac:dyDescent="0.25"/>
    <row r="123" hidden="1" x14ac:dyDescent="0.25"/>
    <row r="124" hidden="1" x14ac:dyDescent="0.25"/>
    <row r="125" hidden="1" x14ac:dyDescent="0.25"/>
    <row r="126" hidden="1" x14ac:dyDescent="0.25"/>
    <row r="127" hidden="1" x14ac:dyDescent="0.25"/>
    <row r="128" hidden="1" x14ac:dyDescent="0.25"/>
    <row r="129" hidden="1" x14ac:dyDescent="0.25"/>
    <row r="130" hidden="1" x14ac:dyDescent="0.25"/>
    <row r="131" hidden="1" x14ac:dyDescent="0.25"/>
    <row r="132" hidden="1" x14ac:dyDescent="0.25"/>
    <row r="133" hidden="1" x14ac:dyDescent="0.25"/>
    <row r="134" hidden="1" x14ac:dyDescent="0.25"/>
    <row r="135" hidden="1" x14ac:dyDescent="0.25"/>
    <row r="136" hidden="1" x14ac:dyDescent="0.25"/>
    <row r="137" hidden="1" x14ac:dyDescent="0.25"/>
    <row r="138" hidden="1" x14ac:dyDescent="0.25"/>
    <row r="139" hidden="1" x14ac:dyDescent="0.25"/>
    <row r="140" hidden="1" x14ac:dyDescent="0.25"/>
    <row r="141" hidden="1" x14ac:dyDescent="0.25"/>
    <row r="142" hidden="1" x14ac:dyDescent="0.25"/>
    <row r="143" hidden="1" x14ac:dyDescent="0.25"/>
    <row r="144" hidden="1" x14ac:dyDescent="0.25"/>
    <row r="145" hidden="1" x14ac:dyDescent="0.25"/>
    <row r="146" hidden="1" x14ac:dyDescent="0.25"/>
    <row r="147" hidden="1" x14ac:dyDescent="0.25"/>
    <row r="148" hidden="1" x14ac:dyDescent="0.25"/>
    <row r="149" hidden="1" x14ac:dyDescent="0.25"/>
    <row r="150" hidden="1" x14ac:dyDescent="0.25"/>
    <row r="151" hidden="1" x14ac:dyDescent="0.25"/>
    <row r="152" hidden="1" x14ac:dyDescent="0.25"/>
    <row r="153" hidden="1" x14ac:dyDescent="0.25"/>
    <row r="154" hidden="1" x14ac:dyDescent="0.25"/>
    <row r="155" hidden="1" x14ac:dyDescent="0.25"/>
    <row r="156" hidden="1" x14ac:dyDescent="0.25"/>
    <row r="157" hidden="1" x14ac:dyDescent="0.25"/>
    <row r="158" hidden="1" x14ac:dyDescent="0.25"/>
    <row r="159" hidden="1" x14ac:dyDescent="0.25"/>
    <row r="160" hidden="1" x14ac:dyDescent="0.25"/>
    <row r="161" hidden="1" x14ac:dyDescent="0.25"/>
    <row r="162" hidden="1" x14ac:dyDescent="0.25"/>
    <row r="163" hidden="1" x14ac:dyDescent="0.25"/>
    <row r="164" hidden="1" x14ac:dyDescent="0.25"/>
    <row r="165" hidden="1" x14ac:dyDescent="0.25"/>
    <row r="166" hidden="1" x14ac:dyDescent="0.25"/>
    <row r="167" hidden="1" x14ac:dyDescent="0.25"/>
    <row r="168" hidden="1" x14ac:dyDescent="0.25"/>
    <row r="169" hidden="1" x14ac:dyDescent="0.25"/>
    <row r="170" hidden="1" x14ac:dyDescent="0.25"/>
    <row r="171" hidden="1" x14ac:dyDescent="0.25"/>
    <row r="172" hidden="1" x14ac:dyDescent="0.25"/>
    <row r="173" hidden="1" x14ac:dyDescent="0.25"/>
    <row r="174" hidden="1" x14ac:dyDescent="0.25"/>
    <row r="175" hidden="1" x14ac:dyDescent="0.25"/>
    <row r="176" hidden="1" x14ac:dyDescent="0.25"/>
    <row r="177" hidden="1" x14ac:dyDescent="0.25"/>
    <row r="178" hidden="1" x14ac:dyDescent="0.25"/>
    <row r="179" hidden="1" x14ac:dyDescent="0.25"/>
    <row r="180" hidden="1" x14ac:dyDescent="0.25"/>
    <row r="181" hidden="1" x14ac:dyDescent="0.25"/>
    <row r="182" hidden="1" x14ac:dyDescent="0.25"/>
    <row r="183" hidden="1" x14ac:dyDescent="0.25"/>
    <row r="184" hidden="1" x14ac:dyDescent="0.25"/>
    <row r="185" hidden="1" x14ac:dyDescent="0.25"/>
    <row r="186" hidden="1" x14ac:dyDescent="0.25"/>
    <row r="187" hidden="1" x14ac:dyDescent="0.25"/>
    <row r="188" hidden="1" x14ac:dyDescent="0.25"/>
    <row r="189" hidden="1" x14ac:dyDescent="0.25"/>
    <row r="190" hidden="1" x14ac:dyDescent="0.25"/>
    <row r="191" hidden="1" x14ac:dyDescent="0.25"/>
    <row r="192" hidden="1" x14ac:dyDescent="0.25"/>
    <row r="193" hidden="1" x14ac:dyDescent="0.25"/>
    <row r="194" hidden="1" x14ac:dyDescent="0.25"/>
    <row r="195" hidden="1" x14ac:dyDescent="0.25"/>
    <row r="196" hidden="1" x14ac:dyDescent="0.25"/>
    <row r="197" hidden="1" x14ac:dyDescent="0.25"/>
    <row r="198" hidden="1" x14ac:dyDescent="0.25"/>
    <row r="199" hidden="1" x14ac:dyDescent="0.25"/>
    <row r="200" hidden="1" x14ac:dyDescent="0.25"/>
    <row r="201" hidden="1" x14ac:dyDescent="0.25"/>
    <row r="202" hidden="1" x14ac:dyDescent="0.25"/>
    <row r="203" hidden="1" x14ac:dyDescent="0.25"/>
    <row r="204" hidden="1" x14ac:dyDescent="0.25"/>
    <row r="205" hidden="1" x14ac:dyDescent="0.25"/>
    <row r="206" hidden="1" x14ac:dyDescent="0.25"/>
    <row r="207" hidden="1" x14ac:dyDescent="0.25"/>
    <row r="208" hidden="1" x14ac:dyDescent="0.25"/>
    <row r="209" hidden="1" x14ac:dyDescent="0.25"/>
    <row r="210" hidden="1" x14ac:dyDescent="0.25"/>
    <row r="211" hidden="1" x14ac:dyDescent="0.25"/>
    <row r="212" hidden="1" x14ac:dyDescent="0.25"/>
    <row r="213" hidden="1" x14ac:dyDescent="0.25"/>
    <row r="214" hidden="1" x14ac:dyDescent="0.25"/>
    <row r="215" hidden="1" x14ac:dyDescent="0.25"/>
    <row r="216" hidden="1" x14ac:dyDescent="0.25"/>
    <row r="217" hidden="1" x14ac:dyDescent="0.25"/>
    <row r="218" hidden="1" x14ac:dyDescent="0.25"/>
    <row r="219" hidden="1" x14ac:dyDescent="0.25"/>
    <row r="220" hidden="1" x14ac:dyDescent="0.25"/>
    <row r="221" hidden="1" x14ac:dyDescent="0.25"/>
    <row r="222" hidden="1" x14ac:dyDescent="0.25"/>
    <row r="223" hidden="1" x14ac:dyDescent="0.25"/>
    <row r="224" hidden="1" x14ac:dyDescent="0.25"/>
    <row r="225" hidden="1" x14ac:dyDescent="0.25"/>
    <row r="226" hidden="1" x14ac:dyDescent="0.25"/>
    <row r="227" hidden="1" x14ac:dyDescent="0.25"/>
    <row r="228" hidden="1" x14ac:dyDescent="0.25"/>
    <row r="229" hidden="1" x14ac:dyDescent="0.25"/>
    <row r="230" hidden="1" x14ac:dyDescent="0.25"/>
    <row r="231" hidden="1" x14ac:dyDescent="0.25"/>
    <row r="232" hidden="1" x14ac:dyDescent="0.25"/>
    <row r="233" hidden="1" x14ac:dyDescent="0.25"/>
    <row r="234" hidden="1" x14ac:dyDescent="0.25"/>
    <row r="235" hidden="1" x14ac:dyDescent="0.25"/>
    <row r="236" hidden="1" x14ac:dyDescent="0.25"/>
    <row r="237" hidden="1" x14ac:dyDescent="0.25"/>
    <row r="238" hidden="1" x14ac:dyDescent="0.25"/>
    <row r="239" hidden="1" x14ac:dyDescent="0.25"/>
    <row r="240" hidden="1" x14ac:dyDescent="0.25"/>
    <row r="241" hidden="1" x14ac:dyDescent="0.25"/>
    <row r="242" hidden="1" x14ac:dyDescent="0.25"/>
    <row r="243" hidden="1" x14ac:dyDescent="0.25"/>
    <row r="244" hidden="1" x14ac:dyDescent="0.25"/>
    <row r="245" hidden="1" x14ac:dyDescent="0.25"/>
    <row r="246" hidden="1" x14ac:dyDescent="0.25"/>
    <row r="247" hidden="1" x14ac:dyDescent="0.25"/>
    <row r="248" hidden="1" x14ac:dyDescent="0.25"/>
    <row r="249" hidden="1" x14ac:dyDescent="0.25"/>
    <row r="250" hidden="1" x14ac:dyDescent="0.25"/>
    <row r="251" hidden="1" x14ac:dyDescent="0.25"/>
    <row r="252" hidden="1" x14ac:dyDescent="0.25"/>
    <row r="253" hidden="1" x14ac:dyDescent="0.25"/>
    <row r="254" hidden="1" x14ac:dyDescent="0.25"/>
    <row r="255" hidden="1" x14ac:dyDescent="0.25"/>
    <row r="256" hidden="1" x14ac:dyDescent="0.25"/>
    <row r="257" hidden="1" x14ac:dyDescent="0.25"/>
    <row r="258" hidden="1" x14ac:dyDescent="0.25"/>
    <row r="259" hidden="1" x14ac:dyDescent="0.25"/>
    <row r="260" hidden="1" x14ac:dyDescent="0.25"/>
    <row r="261" hidden="1" x14ac:dyDescent="0.25"/>
    <row r="262" hidden="1" x14ac:dyDescent="0.25"/>
    <row r="263" hidden="1" x14ac:dyDescent="0.25"/>
    <row r="264" hidden="1" x14ac:dyDescent="0.25"/>
  </sheetData>
  <mergeCells count="58">
    <mergeCell ref="C46:C47"/>
    <mergeCell ref="D59:K59"/>
    <mergeCell ref="B61:K61"/>
    <mergeCell ref="B62:K62"/>
    <mergeCell ref="B63:K63"/>
    <mergeCell ref="B64:K64"/>
    <mergeCell ref="N26:N27"/>
    <mergeCell ref="O26:O27"/>
    <mergeCell ref="P26:P27"/>
    <mergeCell ref="Q26:Q27"/>
    <mergeCell ref="R26:R27"/>
    <mergeCell ref="C43:C44"/>
    <mergeCell ref="H26:H27"/>
    <mergeCell ref="I26:I27"/>
    <mergeCell ref="J26:J27"/>
    <mergeCell ref="K26:K27"/>
    <mergeCell ref="L26:L27"/>
    <mergeCell ref="M26:M27"/>
    <mergeCell ref="B26:B27"/>
    <mergeCell ref="C26:C27"/>
    <mergeCell ref="D26:D27"/>
    <mergeCell ref="E26:E27"/>
    <mergeCell ref="F26:F27"/>
    <mergeCell ref="G26:G27"/>
    <mergeCell ref="N13:N14"/>
    <mergeCell ref="O13:O14"/>
    <mergeCell ref="P13:P14"/>
    <mergeCell ref="Q13:Q14"/>
    <mergeCell ref="R13:R14"/>
    <mergeCell ref="D25:F25"/>
    <mergeCell ref="G25:I25"/>
    <mergeCell ref="J25:L25"/>
    <mergeCell ref="M25:O25"/>
    <mergeCell ref="P25:R25"/>
    <mergeCell ref="H13:H14"/>
    <mergeCell ref="I13:I14"/>
    <mergeCell ref="J13:J14"/>
    <mergeCell ref="K13:K14"/>
    <mergeCell ref="L13:L14"/>
    <mergeCell ref="M13:M14"/>
    <mergeCell ref="B13:B14"/>
    <mergeCell ref="C13:C14"/>
    <mergeCell ref="D13:D14"/>
    <mergeCell ref="E13:E14"/>
    <mergeCell ref="F13:F14"/>
    <mergeCell ref="G13:G14"/>
    <mergeCell ref="P10:R10"/>
    <mergeCell ref="D12:F12"/>
    <mergeCell ref="G12:I12"/>
    <mergeCell ref="J12:L12"/>
    <mergeCell ref="M12:O12"/>
    <mergeCell ref="P12:R12"/>
    <mergeCell ref="D4:K4"/>
    <mergeCell ref="D8:K8"/>
    <mergeCell ref="D10:F10"/>
    <mergeCell ref="G10:I10"/>
    <mergeCell ref="J10:L10"/>
    <mergeCell ref="M10:O10"/>
  </mergeCells>
  <pageMargins left="0.70866141732283472" right="0.70866141732283472" top="0.78740157480314965" bottom="0.78740157480314965" header="0.31496062992125984" footer="0.31496062992125984"/>
  <pageSetup paperSize="9" scale="39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S264"/>
  <sheetViews>
    <sheetView showGridLines="0" topLeftCell="B1" zoomScale="80" zoomScaleNormal="80" zoomScaleSheetLayoutView="80" workbookViewId="0">
      <selection activeCell="C72" sqref="C72"/>
    </sheetView>
  </sheetViews>
  <sheetFormatPr defaultColWidth="0" defaultRowHeight="15" zeroHeight="1" x14ac:dyDescent="0.25"/>
  <cols>
    <col min="1" max="1" width="4.5703125" customWidth="1"/>
    <col min="2" max="2" width="9.140625" customWidth="1"/>
    <col min="3" max="3" width="65.7109375" customWidth="1"/>
    <col min="4" max="4" width="20.7109375" customWidth="1"/>
    <col min="5" max="6" width="14.28515625" customWidth="1"/>
    <col min="7" max="7" width="21.28515625" style="187" customWidth="1"/>
    <col min="8" max="9" width="14.28515625" customWidth="1"/>
    <col min="10" max="10" width="20.85546875" customWidth="1"/>
    <col min="11" max="12" width="14.28515625" customWidth="1"/>
    <col min="13" max="13" width="21.140625" customWidth="1"/>
    <col min="14" max="15" width="14.28515625" customWidth="1"/>
    <col min="16" max="16" width="21.42578125" customWidth="1"/>
    <col min="17" max="18" width="14.28515625" customWidth="1"/>
    <col min="19" max="19" width="4" style="4" customWidth="1"/>
    <col min="20" max="16384" width="9.140625" style="4" hidden="1"/>
  </cols>
  <sheetData>
    <row r="1" spans="1:19" x14ac:dyDescent="0.25">
      <c r="A1" s="1"/>
      <c r="B1" s="1"/>
      <c r="C1" s="1"/>
      <c r="D1" s="1"/>
      <c r="E1" s="1"/>
      <c r="F1" s="1"/>
      <c r="G1" s="2"/>
      <c r="H1" s="1"/>
      <c r="I1" s="1"/>
      <c r="J1" s="1"/>
      <c r="K1" s="1"/>
      <c r="L1" s="3"/>
      <c r="M1" s="3"/>
      <c r="N1" s="3"/>
      <c r="O1" s="3"/>
      <c r="P1" s="3"/>
      <c r="Q1" s="3"/>
      <c r="R1" s="3"/>
      <c r="S1" s="3"/>
    </row>
    <row r="2" spans="1:19" ht="21" x14ac:dyDescent="0.35">
      <c r="A2" s="1"/>
      <c r="B2" s="5" t="s">
        <v>0</v>
      </c>
      <c r="C2" s="1"/>
      <c r="D2" s="1"/>
      <c r="E2" s="1"/>
      <c r="F2" s="1"/>
      <c r="G2" s="2"/>
      <c r="H2" s="1"/>
      <c r="I2" s="1"/>
      <c r="J2" s="1"/>
      <c r="K2" s="1"/>
      <c r="L2" s="3"/>
      <c r="M2" s="3"/>
      <c r="N2" s="3"/>
      <c r="O2" s="3"/>
      <c r="P2" s="3"/>
      <c r="Q2" s="3"/>
      <c r="R2" s="3"/>
      <c r="S2" s="3"/>
    </row>
    <row r="3" spans="1:19" ht="7.5" customHeight="1" x14ac:dyDescent="0.25">
      <c r="A3" s="1"/>
      <c r="B3" s="1"/>
      <c r="C3" s="1"/>
      <c r="D3" s="1"/>
      <c r="E3" s="1"/>
      <c r="F3" s="1"/>
      <c r="G3" s="2"/>
      <c r="H3" s="1"/>
      <c r="I3" s="1"/>
      <c r="J3" s="1"/>
      <c r="K3" s="1"/>
      <c r="L3" s="3"/>
      <c r="M3" s="3"/>
      <c r="N3" s="3"/>
      <c r="O3" s="3"/>
      <c r="P3" s="3"/>
      <c r="Q3" s="3"/>
      <c r="R3" s="3"/>
      <c r="S3" s="3"/>
    </row>
    <row r="4" spans="1:19" ht="21" x14ac:dyDescent="0.35">
      <c r="A4" s="1"/>
      <c r="B4" s="1" t="s">
        <v>1</v>
      </c>
      <c r="C4" s="1"/>
      <c r="D4" s="6" t="str">
        <f>'[11]NR 2020'!D4:U4</f>
        <v>Základní škola speciální a Mateřská škola Chomutov</v>
      </c>
      <c r="E4" s="6"/>
      <c r="F4" s="6"/>
      <c r="G4" s="6"/>
      <c r="H4" s="6"/>
      <c r="I4" s="6"/>
      <c r="J4" s="6"/>
      <c r="K4" s="6"/>
      <c r="L4" s="3"/>
      <c r="M4" s="3"/>
      <c r="N4" s="3"/>
      <c r="O4" s="3"/>
      <c r="P4" s="3"/>
      <c r="Q4" s="3"/>
      <c r="R4" s="3"/>
      <c r="S4" s="3"/>
    </row>
    <row r="5" spans="1:19" ht="3.75" customHeight="1" x14ac:dyDescent="0.25">
      <c r="A5" s="1"/>
      <c r="B5" s="1"/>
      <c r="C5" s="1"/>
      <c r="D5" s="7"/>
      <c r="E5" s="7"/>
      <c r="F5" s="7"/>
      <c r="G5" s="7"/>
      <c r="H5" s="7"/>
      <c r="I5" s="7"/>
      <c r="J5" s="7"/>
      <c r="K5" s="7"/>
      <c r="L5" s="3"/>
      <c r="M5" s="3"/>
      <c r="N5" s="3"/>
      <c r="O5" s="3"/>
      <c r="P5" s="3"/>
      <c r="Q5" s="3"/>
      <c r="R5" s="3"/>
      <c r="S5" s="3"/>
    </row>
    <row r="6" spans="1:19" x14ac:dyDescent="0.25">
      <c r="A6" s="1"/>
      <c r="B6" s="1" t="s">
        <v>2</v>
      </c>
      <c r="C6" s="1"/>
      <c r="D6" s="8">
        <f>'[11]NR 2020'!D6</f>
        <v>72744341</v>
      </c>
      <c r="E6" s="7"/>
      <c r="F6" s="7"/>
      <c r="G6" s="7"/>
      <c r="H6" s="7"/>
      <c r="I6" s="7"/>
      <c r="J6" s="7"/>
      <c r="K6" s="7"/>
      <c r="L6" s="3"/>
      <c r="M6" s="3"/>
      <c r="N6" s="3"/>
      <c r="O6" s="3"/>
      <c r="P6" s="3"/>
      <c r="Q6" s="3"/>
      <c r="R6" s="3"/>
      <c r="S6" s="3"/>
    </row>
    <row r="7" spans="1:19" ht="3.75" customHeight="1" x14ac:dyDescent="0.25">
      <c r="A7" s="1"/>
      <c r="B7" s="1"/>
      <c r="C7" s="1"/>
      <c r="D7" s="7"/>
      <c r="E7" s="7"/>
      <c r="F7" s="7"/>
      <c r="G7" s="7"/>
      <c r="H7" s="7"/>
      <c r="I7" s="7"/>
      <c r="J7" s="7"/>
      <c r="K7" s="7"/>
      <c r="L7" s="3"/>
      <c r="M7" s="3"/>
      <c r="N7" s="3"/>
      <c r="O7" s="3"/>
      <c r="P7" s="3"/>
      <c r="Q7" s="3"/>
      <c r="R7" s="3"/>
      <c r="S7" s="3"/>
    </row>
    <row r="8" spans="1:19" x14ac:dyDescent="0.25">
      <c r="A8" s="1"/>
      <c r="B8" s="1" t="s">
        <v>3</v>
      </c>
      <c r="C8" s="1"/>
      <c r="D8" s="9" t="str">
        <f>'[11]NR 2020'!D8:U8</f>
        <v>Palachova 4881, 430 03 Chomutov 3</v>
      </c>
      <c r="E8" s="9"/>
      <c r="F8" s="9"/>
      <c r="G8" s="9"/>
      <c r="H8" s="9"/>
      <c r="I8" s="9"/>
      <c r="J8" s="9"/>
      <c r="K8" s="9"/>
      <c r="L8" s="3"/>
      <c r="M8" s="3"/>
      <c r="N8" s="3"/>
      <c r="O8" s="3"/>
      <c r="P8" s="3"/>
      <c r="Q8" s="3"/>
      <c r="R8" s="3"/>
      <c r="S8" s="3"/>
    </row>
    <row r="9" spans="1:19" ht="15.75" thickBot="1" x14ac:dyDescent="0.3">
      <c r="A9" s="1"/>
      <c r="B9" s="1"/>
      <c r="C9" s="1"/>
      <c r="D9" s="1"/>
      <c r="E9" s="1"/>
      <c r="F9" s="1"/>
      <c r="G9" s="2"/>
      <c r="H9" s="1"/>
      <c r="I9" s="1"/>
      <c r="J9" s="1"/>
      <c r="K9" s="1"/>
      <c r="L9" s="3"/>
      <c r="M9" s="3"/>
      <c r="N9" s="3"/>
      <c r="O9" s="3"/>
      <c r="P9" s="3"/>
      <c r="Q9" s="3"/>
      <c r="R9" s="3"/>
      <c r="S9" s="3"/>
    </row>
    <row r="10" spans="1:19" ht="29.25" customHeight="1" thickBot="1" x14ac:dyDescent="0.3">
      <c r="A10" s="1"/>
      <c r="B10" s="10" t="s">
        <v>4</v>
      </c>
      <c r="C10" s="11" t="s">
        <v>5</v>
      </c>
      <c r="D10" s="12" t="s">
        <v>6</v>
      </c>
      <c r="E10" s="12"/>
      <c r="F10" s="13"/>
      <c r="G10" s="12" t="s">
        <v>7</v>
      </c>
      <c r="H10" s="12"/>
      <c r="I10" s="14"/>
      <c r="J10" s="15" t="s">
        <v>8</v>
      </c>
      <c r="K10" s="12"/>
      <c r="L10" s="13"/>
      <c r="M10" s="16" t="s">
        <v>9</v>
      </c>
      <c r="N10" s="12"/>
      <c r="O10" s="13"/>
      <c r="P10" s="12" t="s">
        <v>10</v>
      </c>
      <c r="Q10" s="12"/>
      <c r="R10" s="13"/>
      <c r="S10" s="3"/>
    </row>
    <row r="11" spans="1:19" ht="30.75" customHeight="1" thickBot="1" x14ac:dyDescent="0.3">
      <c r="A11" s="1"/>
      <c r="B11" s="17"/>
      <c r="C11" s="18"/>
      <c r="D11" s="19" t="s">
        <v>11</v>
      </c>
      <c r="E11" s="20" t="s">
        <v>12</v>
      </c>
      <c r="F11" s="20" t="s">
        <v>13</v>
      </c>
      <c r="G11" s="19" t="s">
        <v>11</v>
      </c>
      <c r="H11" s="20" t="s">
        <v>12</v>
      </c>
      <c r="I11" s="21" t="s">
        <v>13</v>
      </c>
      <c r="J11" s="21" t="s">
        <v>11</v>
      </c>
      <c r="K11" s="20" t="s">
        <v>12</v>
      </c>
      <c r="L11" s="20" t="s">
        <v>13</v>
      </c>
      <c r="M11" s="22" t="s">
        <v>11</v>
      </c>
      <c r="N11" s="20" t="s">
        <v>12</v>
      </c>
      <c r="O11" s="20" t="s">
        <v>13</v>
      </c>
      <c r="P11" s="19" t="s">
        <v>11</v>
      </c>
      <c r="Q11" s="20" t="s">
        <v>12</v>
      </c>
      <c r="R11" s="20" t="s">
        <v>13</v>
      </c>
      <c r="S11" s="3"/>
    </row>
    <row r="12" spans="1:19" ht="15.75" customHeight="1" thickBot="1" x14ac:dyDescent="0.3">
      <c r="A12" s="1"/>
      <c r="B12" s="23"/>
      <c r="C12" s="24" t="s">
        <v>14</v>
      </c>
      <c r="D12" s="25"/>
      <c r="E12" s="25"/>
      <c r="F12" s="26"/>
      <c r="G12" s="25"/>
      <c r="H12" s="25"/>
      <c r="I12" s="25"/>
      <c r="J12" s="27"/>
      <c r="K12" s="25"/>
      <c r="L12" s="26"/>
      <c r="M12" s="25"/>
      <c r="N12" s="25"/>
      <c r="O12" s="26"/>
      <c r="P12" s="25"/>
      <c r="Q12" s="25"/>
      <c r="R12" s="26"/>
      <c r="S12" s="3"/>
    </row>
    <row r="13" spans="1:19" ht="15.75" customHeight="1" x14ac:dyDescent="0.25">
      <c r="A13" s="1"/>
      <c r="B13" s="28" t="s">
        <v>4</v>
      </c>
      <c r="C13" s="29" t="s">
        <v>5</v>
      </c>
      <c r="D13" s="30" t="s">
        <v>15</v>
      </c>
      <c r="E13" s="31" t="s">
        <v>16</v>
      </c>
      <c r="F13" s="32" t="s">
        <v>14</v>
      </c>
      <c r="G13" s="33" t="s">
        <v>15</v>
      </c>
      <c r="H13" s="31" t="s">
        <v>16</v>
      </c>
      <c r="I13" s="34" t="s">
        <v>14</v>
      </c>
      <c r="J13" s="30" t="s">
        <v>15</v>
      </c>
      <c r="K13" s="31" t="s">
        <v>16</v>
      </c>
      <c r="L13" s="32" t="s">
        <v>14</v>
      </c>
      <c r="M13" s="35" t="s">
        <v>15</v>
      </c>
      <c r="N13" s="31" t="s">
        <v>16</v>
      </c>
      <c r="O13" s="32" t="s">
        <v>14</v>
      </c>
      <c r="P13" s="33" t="s">
        <v>15</v>
      </c>
      <c r="Q13" s="31" t="s">
        <v>16</v>
      </c>
      <c r="R13" s="32" t="s">
        <v>14</v>
      </c>
      <c r="S13" s="3"/>
    </row>
    <row r="14" spans="1:19" ht="15.75" thickBot="1" x14ac:dyDescent="0.3">
      <c r="A14" s="1"/>
      <c r="B14" s="36"/>
      <c r="C14" s="37"/>
      <c r="D14" s="38"/>
      <c r="E14" s="39"/>
      <c r="F14" s="40"/>
      <c r="G14" s="41"/>
      <c r="H14" s="39"/>
      <c r="I14" s="42"/>
      <c r="J14" s="38"/>
      <c r="K14" s="39"/>
      <c r="L14" s="40"/>
      <c r="M14" s="43"/>
      <c r="N14" s="39"/>
      <c r="O14" s="40"/>
      <c r="P14" s="41"/>
      <c r="Q14" s="39"/>
      <c r="R14" s="40"/>
      <c r="S14" s="3"/>
    </row>
    <row r="15" spans="1:19" x14ac:dyDescent="0.25">
      <c r="A15" s="1"/>
      <c r="B15" s="44" t="s">
        <v>17</v>
      </c>
      <c r="C15" s="45" t="s">
        <v>18</v>
      </c>
      <c r="D15" s="46">
        <f>'[11]NR 2020'!G15</f>
        <v>870.1</v>
      </c>
      <c r="E15" s="47">
        <f>'[11]NR 2020'!H15</f>
        <v>0</v>
      </c>
      <c r="F15" s="48">
        <f t="shared" ref="F15:F23" si="0">D15+E15</f>
        <v>870.1</v>
      </c>
      <c r="G15" s="46">
        <v>807</v>
      </c>
      <c r="H15" s="47">
        <f>'[11]NR 2020'!K15</f>
        <v>0</v>
      </c>
      <c r="I15" s="49">
        <f t="shared" ref="I15:I23" si="1">G15+H15</f>
        <v>807</v>
      </c>
      <c r="J15" s="50">
        <f>'[11]NR 2020'!Y15</f>
        <v>808</v>
      </c>
      <c r="K15" s="51">
        <f>'[11]NR 2020'!Z15</f>
        <v>0</v>
      </c>
      <c r="L15" s="52">
        <f>J15+K15</f>
        <v>808</v>
      </c>
      <c r="M15" s="53">
        <v>808</v>
      </c>
      <c r="N15" s="47"/>
      <c r="O15" s="48">
        <f t="shared" ref="O15:O23" si="2">M15+N15</f>
        <v>808</v>
      </c>
      <c r="P15" s="46">
        <v>808</v>
      </c>
      <c r="Q15" s="47"/>
      <c r="R15" s="48">
        <f t="shared" ref="R15:R23" si="3">P15+Q15</f>
        <v>808</v>
      </c>
      <c r="S15" s="3"/>
    </row>
    <row r="16" spans="1:19" x14ac:dyDescent="0.25">
      <c r="A16" s="1"/>
      <c r="B16" s="54" t="s">
        <v>19</v>
      </c>
      <c r="C16" s="55" t="s">
        <v>20</v>
      </c>
      <c r="D16" s="46">
        <f>'[11]NR 2020'!G16</f>
        <v>2368</v>
      </c>
      <c r="E16" s="56">
        <f>'[11]NR 2020'!H16</f>
        <v>0</v>
      </c>
      <c r="F16" s="48">
        <f t="shared" si="0"/>
        <v>2368</v>
      </c>
      <c r="G16" s="46">
        <f>'[11]NR 2020'!J16</f>
        <v>2368</v>
      </c>
      <c r="H16" s="56">
        <f>'[11]NR 2020'!K16</f>
        <v>0</v>
      </c>
      <c r="I16" s="49">
        <f t="shared" si="1"/>
        <v>2368</v>
      </c>
      <c r="J16" s="57">
        <f>'[11]NR 2020'!Y16</f>
        <v>2418</v>
      </c>
      <c r="K16" s="58">
        <f>'[11]NR 2020'!Z16</f>
        <v>0</v>
      </c>
      <c r="L16" s="59">
        <f t="shared" ref="L16:L23" si="4">J16+K16</f>
        <v>2418</v>
      </c>
      <c r="M16" s="60">
        <v>2418</v>
      </c>
      <c r="N16" s="56"/>
      <c r="O16" s="48">
        <f t="shared" si="2"/>
        <v>2418</v>
      </c>
      <c r="P16" s="61">
        <v>2418</v>
      </c>
      <c r="Q16" s="56"/>
      <c r="R16" s="48">
        <f t="shared" si="3"/>
        <v>2418</v>
      </c>
      <c r="S16" s="3"/>
    </row>
    <row r="17" spans="1:19" x14ac:dyDescent="0.25">
      <c r="A17" s="1"/>
      <c r="B17" s="54" t="s">
        <v>21</v>
      </c>
      <c r="C17" s="62" t="s">
        <v>22</v>
      </c>
      <c r="D17" s="46">
        <f>'[11]NR 2020'!G17</f>
        <v>209</v>
      </c>
      <c r="E17" s="56">
        <f>'[11]NR 2020'!H17</f>
        <v>0</v>
      </c>
      <c r="F17" s="48">
        <f t="shared" si="0"/>
        <v>209</v>
      </c>
      <c r="G17" s="46">
        <f>'[11]NR 2020'!J17</f>
        <v>0</v>
      </c>
      <c r="H17" s="56">
        <f>'[11]NR 2020'!K17</f>
        <v>0</v>
      </c>
      <c r="I17" s="49">
        <f t="shared" si="1"/>
        <v>0</v>
      </c>
      <c r="J17" s="57">
        <f>'[11]NR 2020'!Y17</f>
        <v>0</v>
      </c>
      <c r="K17" s="58">
        <f>'[11]NR 2020'!Z17</f>
        <v>0</v>
      </c>
      <c r="L17" s="59">
        <f t="shared" si="4"/>
        <v>0</v>
      </c>
      <c r="M17" s="60"/>
      <c r="N17" s="63"/>
      <c r="O17" s="48">
        <f t="shared" si="2"/>
        <v>0</v>
      </c>
      <c r="P17" s="61"/>
      <c r="Q17" s="63"/>
      <c r="R17" s="48">
        <f t="shared" si="3"/>
        <v>0</v>
      </c>
      <c r="S17" s="3"/>
    </row>
    <row r="18" spans="1:19" x14ac:dyDescent="0.25">
      <c r="A18" s="1"/>
      <c r="B18" s="54" t="s">
        <v>23</v>
      </c>
      <c r="C18" s="64" t="s">
        <v>24</v>
      </c>
      <c r="D18" s="46">
        <f>'[11]NR 2020'!G18</f>
        <v>16943.8</v>
      </c>
      <c r="E18" s="47">
        <f>'[11]NR 2020'!H18</f>
        <v>0</v>
      </c>
      <c r="F18" s="48">
        <f t="shared" si="0"/>
        <v>16943.8</v>
      </c>
      <c r="G18" s="46">
        <v>16311</v>
      </c>
      <c r="H18" s="47">
        <v>0</v>
      </c>
      <c r="I18" s="49">
        <f t="shared" si="1"/>
        <v>16311</v>
      </c>
      <c r="J18" s="57">
        <f>'[11]NR 2020'!Y18</f>
        <v>19107.8</v>
      </c>
      <c r="K18" s="58">
        <f>'[11]NR 2020'!Z18</f>
        <v>0</v>
      </c>
      <c r="L18" s="59">
        <f t="shared" si="4"/>
        <v>19107.8</v>
      </c>
      <c r="M18" s="60">
        <v>19107.8</v>
      </c>
      <c r="N18" s="47"/>
      <c r="O18" s="48">
        <f t="shared" si="2"/>
        <v>19107.8</v>
      </c>
      <c r="P18" s="61">
        <v>19107.8</v>
      </c>
      <c r="Q18" s="47"/>
      <c r="R18" s="48">
        <f t="shared" si="3"/>
        <v>19107.8</v>
      </c>
      <c r="S18" s="3"/>
    </row>
    <row r="19" spans="1:19" x14ac:dyDescent="0.25">
      <c r="A19" s="1"/>
      <c r="B19" s="54" t="s">
        <v>25</v>
      </c>
      <c r="C19" s="65" t="s">
        <v>26</v>
      </c>
      <c r="D19" s="46">
        <f>'[11]NR 2020'!G19</f>
        <v>0</v>
      </c>
      <c r="E19" s="47">
        <f>'[11]NR 2020'!H19</f>
        <v>0</v>
      </c>
      <c r="F19" s="48">
        <f t="shared" si="0"/>
        <v>0</v>
      </c>
      <c r="G19" s="46">
        <f>'[11]NR 2020'!J19</f>
        <v>0</v>
      </c>
      <c r="H19" s="47">
        <f>'[11]NR 2020'!K19</f>
        <v>0</v>
      </c>
      <c r="I19" s="49">
        <f t="shared" si="1"/>
        <v>0</v>
      </c>
      <c r="J19" s="57">
        <f>'[11]NR 2020'!Y19</f>
        <v>0</v>
      </c>
      <c r="K19" s="58">
        <f>'[11]NR 2020'!Z19</f>
        <v>0</v>
      </c>
      <c r="L19" s="59">
        <f t="shared" si="4"/>
        <v>0</v>
      </c>
      <c r="M19" s="60"/>
      <c r="N19" s="66"/>
      <c r="O19" s="48">
        <f t="shared" si="2"/>
        <v>0</v>
      </c>
      <c r="P19" s="61"/>
      <c r="Q19" s="66"/>
      <c r="R19" s="48">
        <f t="shared" si="3"/>
        <v>0</v>
      </c>
      <c r="S19" s="3"/>
    </row>
    <row r="20" spans="1:19" x14ac:dyDescent="0.25">
      <c r="A20" s="1"/>
      <c r="B20" s="54" t="s">
        <v>27</v>
      </c>
      <c r="C20" s="67" t="s">
        <v>28</v>
      </c>
      <c r="D20" s="46">
        <v>428.2</v>
      </c>
      <c r="E20" s="47">
        <f>'[11]NR 2020'!H20</f>
        <v>0</v>
      </c>
      <c r="F20" s="48">
        <f t="shared" si="0"/>
        <v>428.2</v>
      </c>
      <c r="G20" s="46">
        <f>'[11]NR 2020'!J20</f>
        <v>0</v>
      </c>
      <c r="H20" s="47">
        <f>'[11]NR 2020'!K20</f>
        <v>0</v>
      </c>
      <c r="I20" s="49">
        <f t="shared" si="1"/>
        <v>0</v>
      </c>
      <c r="J20" s="57">
        <f>'[11]NR 2020'!Y20</f>
        <v>0</v>
      </c>
      <c r="K20" s="58">
        <f>'[11]NR 2020'!Z20</f>
        <v>0</v>
      </c>
      <c r="L20" s="59">
        <f t="shared" si="4"/>
        <v>0</v>
      </c>
      <c r="M20" s="60"/>
      <c r="N20" s="66"/>
      <c r="O20" s="48">
        <f t="shared" si="2"/>
        <v>0</v>
      </c>
      <c r="P20" s="61"/>
      <c r="Q20" s="66"/>
      <c r="R20" s="48">
        <f t="shared" si="3"/>
        <v>0</v>
      </c>
      <c r="S20" s="3"/>
    </row>
    <row r="21" spans="1:19" x14ac:dyDescent="0.25">
      <c r="A21" s="1"/>
      <c r="B21" s="54" t="s">
        <v>29</v>
      </c>
      <c r="C21" s="68" t="s">
        <v>30</v>
      </c>
      <c r="D21" s="46">
        <f>'[11]NR 2020'!G21</f>
        <v>0</v>
      </c>
      <c r="E21" s="47">
        <f>'[11]NR 2020'!H21</f>
        <v>0</v>
      </c>
      <c r="F21" s="48">
        <f t="shared" si="0"/>
        <v>0</v>
      </c>
      <c r="G21" s="46">
        <f>'[11]NR 2020'!J21</f>
        <v>0</v>
      </c>
      <c r="H21" s="47">
        <f>'[11]NR 2020'!K21</f>
        <v>0</v>
      </c>
      <c r="I21" s="49">
        <f t="shared" si="1"/>
        <v>0</v>
      </c>
      <c r="J21" s="57">
        <f>'[11]NR 2020'!Y21</f>
        <v>0</v>
      </c>
      <c r="K21" s="58">
        <f>'[11]NR 2020'!Z21</f>
        <v>0</v>
      </c>
      <c r="L21" s="59">
        <f t="shared" si="4"/>
        <v>0</v>
      </c>
      <c r="M21" s="60"/>
      <c r="N21" s="69"/>
      <c r="O21" s="48">
        <f t="shared" si="2"/>
        <v>0</v>
      </c>
      <c r="P21" s="61"/>
      <c r="Q21" s="69"/>
      <c r="R21" s="48">
        <f t="shared" si="3"/>
        <v>0</v>
      </c>
      <c r="S21" s="3"/>
    </row>
    <row r="22" spans="1:19" x14ac:dyDescent="0.25">
      <c r="A22" s="1"/>
      <c r="B22" s="54" t="s">
        <v>31</v>
      </c>
      <c r="C22" s="68" t="s">
        <v>32</v>
      </c>
      <c r="D22" s="46">
        <f>'[11]NR 2020'!G22</f>
        <v>0</v>
      </c>
      <c r="E22" s="47">
        <f>'[11]NR 2020'!H22</f>
        <v>0</v>
      </c>
      <c r="F22" s="48">
        <f t="shared" si="0"/>
        <v>0</v>
      </c>
      <c r="G22" s="46">
        <f>'[11]NR 2020'!J22</f>
        <v>0</v>
      </c>
      <c r="H22" s="47">
        <f>'[11]NR 2020'!K22</f>
        <v>0</v>
      </c>
      <c r="I22" s="49">
        <f t="shared" si="1"/>
        <v>0</v>
      </c>
      <c r="J22" s="57">
        <f>'[11]NR 2020'!Y22</f>
        <v>0</v>
      </c>
      <c r="K22" s="58">
        <f>'[11]NR 2020'!Z22</f>
        <v>0</v>
      </c>
      <c r="L22" s="59">
        <f t="shared" si="4"/>
        <v>0</v>
      </c>
      <c r="M22" s="60"/>
      <c r="N22" s="69"/>
      <c r="O22" s="48">
        <f t="shared" si="2"/>
        <v>0</v>
      </c>
      <c r="P22" s="61"/>
      <c r="Q22" s="69"/>
      <c r="R22" s="48">
        <f t="shared" si="3"/>
        <v>0</v>
      </c>
      <c r="S22" s="3"/>
    </row>
    <row r="23" spans="1:19" ht="15.75" thickBot="1" x14ac:dyDescent="0.3">
      <c r="A23" s="1"/>
      <c r="B23" s="70" t="s">
        <v>33</v>
      </c>
      <c r="C23" s="71" t="s">
        <v>34</v>
      </c>
      <c r="D23" s="46">
        <f>'[11]NR 2020'!G23</f>
        <v>0</v>
      </c>
      <c r="E23" s="47">
        <f>'[11]NR 2020'!H23</f>
        <v>0</v>
      </c>
      <c r="F23" s="72">
        <f t="shared" si="0"/>
        <v>0</v>
      </c>
      <c r="G23" s="46">
        <f>'[11]NR 2020'!J23</f>
        <v>0</v>
      </c>
      <c r="H23" s="47">
        <f>'[11]NR 2020'!K23</f>
        <v>0</v>
      </c>
      <c r="I23" s="73">
        <f t="shared" si="1"/>
        <v>0</v>
      </c>
      <c r="J23" s="57">
        <f>'[11]NR 2020'!Y23</f>
        <v>0</v>
      </c>
      <c r="K23" s="58">
        <f>'[11]NR 2020'!Z23</f>
        <v>0</v>
      </c>
      <c r="L23" s="59">
        <f t="shared" si="4"/>
        <v>0</v>
      </c>
      <c r="M23" s="74"/>
      <c r="N23" s="75"/>
      <c r="O23" s="72">
        <f t="shared" si="2"/>
        <v>0</v>
      </c>
      <c r="P23" s="76"/>
      <c r="Q23" s="75"/>
      <c r="R23" s="72">
        <f t="shared" si="3"/>
        <v>0</v>
      </c>
      <c r="S23" s="3"/>
    </row>
    <row r="24" spans="1:19" ht="15.75" thickBot="1" x14ac:dyDescent="0.3">
      <c r="A24" s="1"/>
      <c r="B24" s="77" t="s">
        <v>35</v>
      </c>
      <c r="C24" s="78" t="s">
        <v>36</v>
      </c>
      <c r="D24" s="79">
        <f t="shared" ref="D24:R24" si="5">SUM(D15:D21)</f>
        <v>20819.099999999999</v>
      </c>
      <c r="E24" s="79">
        <f t="shared" si="5"/>
        <v>0</v>
      </c>
      <c r="F24" s="79">
        <f t="shared" si="5"/>
        <v>20819.099999999999</v>
      </c>
      <c r="G24" s="79">
        <f t="shared" si="5"/>
        <v>19486</v>
      </c>
      <c r="H24" s="79">
        <f t="shared" si="5"/>
        <v>0</v>
      </c>
      <c r="I24" s="80">
        <f t="shared" si="5"/>
        <v>19486</v>
      </c>
      <c r="J24" s="81">
        <f t="shared" si="5"/>
        <v>22333.8</v>
      </c>
      <c r="K24" s="81">
        <f t="shared" si="5"/>
        <v>0</v>
      </c>
      <c r="L24" s="81">
        <f t="shared" si="5"/>
        <v>22333.8</v>
      </c>
      <c r="M24" s="82">
        <f t="shared" si="5"/>
        <v>22333.8</v>
      </c>
      <c r="N24" s="79">
        <f t="shared" si="5"/>
        <v>0</v>
      </c>
      <c r="O24" s="79">
        <f t="shared" si="5"/>
        <v>22333.8</v>
      </c>
      <c r="P24" s="79">
        <f t="shared" si="5"/>
        <v>22333.8</v>
      </c>
      <c r="Q24" s="79">
        <f t="shared" si="5"/>
        <v>0</v>
      </c>
      <c r="R24" s="79">
        <f t="shared" si="5"/>
        <v>22333.8</v>
      </c>
      <c r="S24" s="3"/>
    </row>
    <row r="25" spans="1:19" ht="15.75" customHeight="1" thickBot="1" x14ac:dyDescent="0.3">
      <c r="A25" s="1"/>
      <c r="B25" s="83"/>
      <c r="C25" s="84" t="s">
        <v>37</v>
      </c>
      <c r="D25" s="85"/>
      <c r="E25" s="85"/>
      <c r="F25" s="86"/>
      <c r="G25" s="85"/>
      <c r="H25" s="85"/>
      <c r="I25" s="85"/>
      <c r="J25" s="87"/>
      <c r="K25" s="85"/>
      <c r="L25" s="86"/>
      <c r="M25" s="85"/>
      <c r="N25" s="85"/>
      <c r="O25" s="86"/>
      <c r="P25" s="85"/>
      <c r="Q25" s="85"/>
      <c r="R25" s="86"/>
      <c r="S25" s="3"/>
    </row>
    <row r="26" spans="1:19" x14ac:dyDescent="0.25">
      <c r="A26" s="1"/>
      <c r="B26" s="28" t="s">
        <v>4</v>
      </c>
      <c r="C26" s="29" t="s">
        <v>5</v>
      </c>
      <c r="D26" s="88" t="s">
        <v>38</v>
      </c>
      <c r="E26" s="89" t="s">
        <v>39</v>
      </c>
      <c r="F26" s="90" t="s">
        <v>40</v>
      </c>
      <c r="G26" s="91" t="s">
        <v>38</v>
      </c>
      <c r="H26" s="89" t="s">
        <v>39</v>
      </c>
      <c r="I26" s="92" t="s">
        <v>40</v>
      </c>
      <c r="J26" s="88" t="s">
        <v>38</v>
      </c>
      <c r="K26" s="89" t="s">
        <v>39</v>
      </c>
      <c r="L26" s="90" t="s">
        <v>40</v>
      </c>
      <c r="M26" s="93" t="s">
        <v>38</v>
      </c>
      <c r="N26" s="89" t="s">
        <v>39</v>
      </c>
      <c r="O26" s="90" t="s">
        <v>40</v>
      </c>
      <c r="P26" s="91" t="s">
        <v>38</v>
      </c>
      <c r="Q26" s="89" t="s">
        <v>39</v>
      </c>
      <c r="R26" s="90" t="s">
        <v>40</v>
      </c>
      <c r="S26" s="3"/>
    </row>
    <row r="27" spans="1:19" ht="15.75" thickBot="1" x14ac:dyDescent="0.3">
      <c r="A27" s="1"/>
      <c r="B27" s="36"/>
      <c r="C27" s="37"/>
      <c r="D27" s="94"/>
      <c r="E27" s="95"/>
      <c r="F27" s="96"/>
      <c r="G27" s="97"/>
      <c r="H27" s="95"/>
      <c r="I27" s="98"/>
      <c r="J27" s="94"/>
      <c r="K27" s="95"/>
      <c r="L27" s="96"/>
      <c r="M27" s="99"/>
      <c r="N27" s="95"/>
      <c r="O27" s="96"/>
      <c r="P27" s="97"/>
      <c r="Q27" s="95"/>
      <c r="R27" s="96"/>
      <c r="S27" s="3"/>
    </row>
    <row r="28" spans="1:19" x14ac:dyDescent="0.25">
      <c r="A28" s="1"/>
      <c r="B28" s="44" t="s">
        <v>41</v>
      </c>
      <c r="C28" s="100" t="s">
        <v>42</v>
      </c>
      <c r="D28" s="46">
        <f>'[11]NR 2020'!G28</f>
        <v>138.1</v>
      </c>
      <c r="E28" s="47">
        <f>'[11]NR 2020'!H28</f>
        <v>0</v>
      </c>
      <c r="F28" s="48">
        <f t="shared" ref="F28:F38" si="6">D28+E28</f>
        <v>138.1</v>
      </c>
      <c r="G28" s="46">
        <f>'[11]NR 2020'!M28</f>
        <v>219.3</v>
      </c>
      <c r="H28" s="47">
        <f>'[11]NR 2020'!N28</f>
        <v>0</v>
      </c>
      <c r="I28" s="49">
        <f t="shared" ref="I28:I38" si="7">G28+H28</f>
        <v>219.3</v>
      </c>
      <c r="J28" s="50">
        <f>'[11]NR 2020'!Y28</f>
        <v>449.9</v>
      </c>
      <c r="K28" s="51">
        <f>'[11]NR 2020'!Z28</f>
        <v>0</v>
      </c>
      <c r="L28" s="52">
        <f t="shared" ref="L28:L38" si="8">J28+K28</f>
        <v>449.9</v>
      </c>
      <c r="M28" s="101">
        <v>227.9</v>
      </c>
      <c r="N28" s="101"/>
      <c r="O28" s="48">
        <f t="shared" ref="O28:O38" si="9">M28+N28</f>
        <v>227.9</v>
      </c>
      <c r="P28" s="101">
        <v>227.9</v>
      </c>
      <c r="Q28" s="101"/>
      <c r="R28" s="48">
        <f t="shared" ref="R28:R38" si="10">P28+Q28</f>
        <v>227.9</v>
      </c>
      <c r="S28" s="3"/>
    </row>
    <row r="29" spans="1:19" x14ac:dyDescent="0.25">
      <c r="A29" s="1"/>
      <c r="B29" s="54" t="s">
        <v>43</v>
      </c>
      <c r="C29" s="102" t="s">
        <v>44</v>
      </c>
      <c r="D29" s="46">
        <f>'[11]NR 2020'!G29</f>
        <v>1200.5</v>
      </c>
      <c r="E29" s="56">
        <f>'[11]NR 2020'!H29</f>
        <v>0</v>
      </c>
      <c r="F29" s="48">
        <f t="shared" si="6"/>
        <v>1200.5</v>
      </c>
      <c r="G29" s="46">
        <f>'[11]NR 2020'!M29</f>
        <v>1010</v>
      </c>
      <c r="H29" s="56">
        <f>'[11]NR 2020'!N29</f>
        <v>0</v>
      </c>
      <c r="I29" s="49">
        <f t="shared" si="7"/>
        <v>1010</v>
      </c>
      <c r="J29" s="57">
        <f>'[11]NR 2020'!Y29</f>
        <v>939.9</v>
      </c>
      <c r="K29" s="103">
        <f>'[11]NR 2020'!Z29</f>
        <v>0</v>
      </c>
      <c r="L29" s="59">
        <f t="shared" si="8"/>
        <v>939.9</v>
      </c>
      <c r="M29" s="104">
        <v>1161.9000000000001</v>
      </c>
      <c r="N29" s="105"/>
      <c r="O29" s="48">
        <f t="shared" si="9"/>
        <v>1161.9000000000001</v>
      </c>
      <c r="P29" s="104">
        <v>1161.9000000000001</v>
      </c>
      <c r="Q29" s="105"/>
      <c r="R29" s="48">
        <f t="shared" si="10"/>
        <v>1161.9000000000001</v>
      </c>
      <c r="S29" s="3"/>
    </row>
    <row r="30" spans="1:19" x14ac:dyDescent="0.25">
      <c r="A30" s="1"/>
      <c r="B30" s="54" t="s">
        <v>45</v>
      </c>
      <c r="C30" s="68" t="s">
        <v>46</v>
      </c>
      <c r="D30" s="46">
        <f>'[11]NR 2020'!G30</f>
        <v>804.8</v>
      </c>
      <c r="E30" s="56">
        <f>'[11]NR 2020'!H30</f>
        <v>0</v>
      </c>
      <c r="F30" s="48">
        <f t="shared" si="6"/>
        <v>804.8</v>
      </c>
      <c r="G30" s="46">
        <f>'[11]NR 2020'!M30</f>
        <v>977</v>
      </c>
      <c r="H30" s="56">
        <f>'[11]NR 2020'!N30</f>
        <v>0</v>
      </c>
      <c r="I30" s="49">
        <f t="shared" si="7"/>
        <v>977</v>
      </c>
      <c r="J30" s="57">
        <f>'[11]NR 2020'!Y30</f>
        <v>914</v>
      </c>
      <c r="K30" s="103">
        <f>'[11]NR 2020'!Z30</f>
        <v>0</v>
      </c>
      <c r="L30" s="59">
        <f t="shared" si="8"/>
        <v>914</v>
      </c>
      <c r="M30" s="104">
        <v>914</v>
      </c>
      <c r="N30" s="105"/>
      <c r="O30" s="48">
        <f t="shared" si="9"/>
        <v>914</v>
      </c>
      <c r="P30" s="104">
        <v>914</v>
      </c>
      <c r="Q30" s="105"/>
      <c r="R30" s="48">
        <f t="shared" si="10"/>
        <v>914</v>
      </c>
      <c r="S30" s="3"/>
    </row>
    <row r="31" spans="1:19" x14ac:dyDescent="0.25">
      <c r="A31" s="1"/>
      <c r="B31" s="54" t="s">
        <v>47</v>
      </c>
      <c r="C31" s="68" t="s">
        <v>48</v>
      </c>
      <c r="D31" s="46">
        <f>'[11]NR 2020'!G31</f>
        <v>515.70000000000005</v>
      </c>
      <c r="E31" s="47">
        <f>'[11]NR 2020'!H31</f>
        <v>0</v>
      </c>
      <c r="F31" s="48">
        <f t="shared" si="6"/>
        <v>515.70000000000005</v>
      </c>
      <c r="G31" s="46">
        <f>'[11]NR 2020'!M31</f>
        <v>375.4</v>
      </c>
      <c r="H31" s="47">
        <f>'[11]NR 2020'!N31</f>
        <v>0</v>
      </c>
      <c r="I31" s="49">
        <f t="shared" si="7"/>
        <v>375.4</v>
      </c>
      <c r="J31" s="57">
        <f>'[11]NR 2020'!Y31</f>
        <v>362</v>
      </c>
      <c r="K31" s="58">
        <f>'[11]NR 2020'!Z31</f>
        <v>0</v>
      </c>
      <c r="L31" s="59">
        <f t="shared" si="8"/>
        <v>362</v>
      </c>
      <c r="M31" s="104">
        <v>362</v>
      </c>
      <c r="N31" s="104"/>
      <c r="O31" s="48">
        <f t="shared" si="9"/>
        <v>362</v>
      </c>
      <c r="P31" s="104">
        <v>362</v>
      </c>
      <c r="Q31" s="104"/>
      <c r="R31" s="48">
        <f t="shared" si="10"/>
        <v>362</v>
      </c>
      <c r="S31" s="3"/>
    </row>
    <row r="32" spans="1:19" x14ac:dyDescent="0.25">
      <c r="A32" s="1"/>
      <c r="B32" s="54" t="s">
        <v>49</v>
      </c>
      <c r="C32" s="68" t="s">
        <v>50</v>
      </c>
      <c r="D32" s="46">
        <f>'[11]NR 2020'!G32</f>
        <v>12786.5</v>
      </c>
      <c r="E32" s="47">
        <f>'[11]NR 2020'!H32</f>
        <v>0</v>
      </c>
      <c r="F32" s="48">
        <f t="shared" si="6"/>
        <v>12786.5</v>
      </c>
      <c r="G32" s="46">
        <f>'[11]NR 2020'!M32</f>
        <v>12286.8</v>
      </c>
      <c r="H32" s="47">
        <f>'[11]NR 2020'!N32</f>
        <v>0</v>
      </c>
      <c r="I32" s="49">
        <f t="shared" si="7"/>
        <v>12286.8</v>
      </c>
      <c r="J32" s="57">
        <f>'[11]NR 2020'!Y32</f>
        <v>14411.4</v>
      </c>
      <c r="K32" s="58">
        <f>'[11]NR 2020'!Z32</f>
        <v>0</v>
      </c>
      <c r="L32" s="59">
        <f t="shared" si="8"/>
        <v>14411.4</v>
      </c>
      <c r="M32" s="104">
        <v>14411.4</v>
      </c>
      <c r="N32" s="104"/>
      <c r="O32" s="48">
        <f t="shared" si="9"/>
        <v>14411.4</v>
      </c>
      <c r="P32" s="104">
        <v>14411.4</v>
      </c>
      <c r="Q32" s="104"/>
      <c r="R32" s="48">
        <f t="shared" si="10"/>
        <v>14411.4</v>
      </c>
      <c r="S32" s="3"/>
    </row>
    <row r="33" spans="1:19" x14ac:dyDescent="0.25">
      <c r="A33" s="1"/>
      <c r="B33" s="54" t="s">
        <v>51</v>
      </c>
      <c r="C33" s="65" t="s">
        <v>52</v>
      </c>
      <c r="D33" s="46">
        <f>'[11]NR 2020'!G33</f>
        <v>12481.2</v>
      </c>
      <c r="E33" s="47">
        <f>'[11]NR 2020'!H33</f>
        <v>0</v>
      </c>
      <c r="F33" s="48">
        <f t="shared" si="6"/>
        <v>12481.2</v>
      </c>
      <c r="G33" s="46">
        <f>'[11]NR 2020'!M33</f>
        <v>11963.5</v>
      </c>
      <c r="H33" s="47">
        <f>'[11]NR 2020'!N33</f>
        <v>0</v>
      </c>
      <c r="I33" s="49">
        <f t="shared" si="7"/>
        <v>11963.5</v>
      </c>
      <c r="J33" s="57">
        <f>'[11]NR 2020'!Y33</f>
        <v>14076.2</v>
      </c>
      <c r="K33" s="58">
        <f>'[11]NR 2020'!Z33</f>
        <v>0</v>
      </c>
      <c r="L33" s="59">
        <f t="shared" si="8"/>
        <v>14076.2</v>
      </c>
      <c r="M33" s="104">
        <v>14076.2</v>
      </c>
      <c r="N33" s="104"/>
      <c r="O33" s="48">
        <f t="shared" si="9"/>
        <v>14076.2</v>
      </c>
      <c r="P33" s="104">
        <v>14076.2</v>
      </c>
      <c r="Q33" s="104"/>
      <c r="R33" s="48">
        <f t="shared" si="10"/>
        <v>14076.2</v>
      </c>
      <c r="S33" s="3"/>
    </row>
    <row r="34" spans="1:19" x14ac:dyDescent="0.25">
      <c r="A34" s="1"/>
      <c r="B34" s="54" t="s">
        <v>53</v>
      </c>
      <c r="C34" s="106" t="s">
        <v>54</v>
      </c>
      <c r="D34" s="46">
        <f>'[11]NR 2020'!G34</f>
        <v>305.3</v>
      </c>
      <c r="E34" s="47">
        <f>'[11]NR 2020'!H34</f>
        <v>0</v>
      </c>
      <c r="F34" s="48">
        <f t="shared" si="6"/>
        <v>305.3</v>
      </c>
      <c r="G34" s="46">
        <f>'[11]NR 2020'!M34</f>
        <v>323.29999999999995</v>
      </c>
      <c r="H34" s="47">
        <f>'[11]NR 2020'!N34</f>
        <v>0</v>
      </c>
      <c r="I34" s="49">
        <f t="shared" si="7"/>
        <v>323.29999999999995</v>
      </c>
      <c r="J34" s="57">
        <f>'[11]NR 2020'!Y34</f>
        <v>335.2</v>
      </c>
      <c r="K34" s="58">
        <f>'[11]NR 2020'!Z34</f>
        <v>0</v>
      </c>
      <c r="L34" s="59">
        <f t="shared" si="8"/>
        <v>335.2</v>
      </c>
      <c r="M34" s="104">
        <v>335.2</v>
      </c>
      <c r="N34" s="104"/>
      <c r="O34" s="48">
        <f t="shared" si="9"/>
        <v>335.2</v>
      </c>
      <c r="P34" s="104">
        <v>335.2</v>
      </c>
      <c r="Q34" s="104"/>
      <c r="R34" s="48">
        <f t="shared" si="10"/>
        <v>335.2</v>
      </c>
      <c r="S34" s="3"/>
    </row>
    <row r="35" spans="1:19" x14ac:dyDescent="0.25">
      <c r="A35" s="1"/>
      <c r="B35" s="54" t="s">
        <v>55</v>
      </c>
      <c r="C35" s="68" t="s">
        <v>56</v>
      </c>
      <c r="D35" s="46">
        <f>'[11]NR 2020'!G35</f>
        <v>4283.5</v>
      </c>
      <c r="E35" s="47">
        <f>'[11]NR 2020'!H35</f>
        <v>0</v>
      </c>
      <c r="F35" s="48">
        <f t="shared" si="6"/>
        <v>4283.5</v>
      </c>
      <c r="G35" s="46">
        <f>'[11]NR 2020'!M35</f>
        <v>4044.3999999999996</v>
      </c>
      <c r="H35" s="47">
        <f>'[11]NR 2020'!N35</f>
        <v>0</v>
      </c>
      <c r="I35" s="49">
        <f t="shared" si="7"/>
        <v>4044.3999999999996</v>
      </c>
      <c r="J35" s="57">
        <f>'[11]NR 2020'!Y35</f>
        <v>4721</v>
      </c>
      <c r="K35" s="58">
        <f>'[11]NR 2020'!Z35</f>
        <v>0</v>
      </c>
      <c r="L35" s="59">
        <f t="shared" si="8"/>
        <v>4721</v>
      </c>
      <c r="M35" s="104">
        <v>4721</v>
      </c>
      <c r="N35" s="104"/>
      <c r="O35" s="48">
        <f t="shared" si="9"/>
        <v>4721</v>
      </c>
      <c r="P35" s="104">
        <v>4721</v>
      </c>
      <c r="Q35" s="104"/>
      <c r="R35" s="48">
        <f t="shared" si="10"/>
        <v>4721</v>
      </c>
      <c r="S35" s="3"/>
    </row>
    <row r="36" spans="1:19" x14ac:dyDescent="0.25">
      <c r="A36" s="1"/>
      <c r="B36" s="54" t="s">
        <v>57</v>
      </c>
      <c r="C36" s="68" t="s">
        <v>58</v>
      </c>
      <c r="D36" s="46">
        <f>'[11]NR 2020'!G36</f>
        <v>0</v>
      </c>
      <c r="E36" s="47">
        <f>'[11]NR 2020'!H36</f>
        <v>0</v>
      </c>
      <c r="F36" s="48">
        <f t="shared" si="6"/>
        <v>0</v>
      </c>
      <c r="G36" s="46">
        <f>'[11]NR 2020'!M36</f>
        <v>0</v>
      </c>
      <c r="H36" s="47">
        <f>'[11]NR 2020'!N36</f>
        <v>0</v>
      </c>
      <c r="I36" s="49">
        <f t="shared" si="7"/>
        <v>0</v>
      </c>
      <c r="J36" s="57">
        <f>'[11]NR 2020'!Y36</f>
        <v>0</v>
      </c>
      <c r="K36" s="58">
        <f>'[11]NR 2020'!Z36</f>
        <v>0</v>
      </c>
      <c r="L36" s="59">
        <f t="shared" si="8"/>
        <v>0</v>
      </c>
      <c r="M36" s="104"/>
      <c r="N36" s="104"/>
      <c r="O36" s="48">
        <f t="shared" si="9"/>
        <v>0</v>
      </c>
      <c r="P36" s="104"/>
      <c r="Q36" s="104"/>
      <c r="R36" s="48">
        <f t="shared" si="10"/>
        <v>0</v>
      </c>
      <c r="S36" s="3"/>
    </row>
    <row r="37" spans="1:19" x14ac:dyDescent="0.25">
      <c r="A37" s="1"/>
      <c r="B37" s="54" t="s">
        <v>59</v>
      </c>
      <c r="C37" s="68" t="s">
        <v>60</v>
      </c>
      <c r="D37" s="46">
        <f>'[11]NR 2020'!G37</f>
        <v>391</v>
      </c>
      <c r="E37" s="47">
        <f>'[11]NR 2020'!H37</f>
        <v>0</v>
      </c>
      <c r="F37" s="48">
        <f t="shared" si="6"/>
        <v>391</v>
      </c>
      <c r="G37" s="46">
        <f>'[11]NR 2020'!M37</f>
        <v>408.1</v>
      </c>
      <c r="H37" s="47">
        <f>'[11]NR 2020'!N37</f>
        <v>0</v>
      </c>
      <c r="I37" s="49">
        <f t="shared" si="7"/>
        <v>408.1</v>
      </c>
      <c r="J37" s="57">
        <f>'[11]NR 2020'!Y37</f>
        <v>420.5</v>
      </c>
      <c r="K37" s="58">
        <f>'[11]NR 2020'!Z37</f>
        <v>0</v>
      </c>
      <c r="L37" s="59">
        <v>420.5</v>
      </c>
      <c r="M37" s="104">
        <v>420.5</v>
      </c>
      <c r="N37" s="104"/>
      <c r="O37" s="48">
        <f t="shared" si="9"/>
        <v>420.5</v>
      </c>
      <c r="P37" s="104">
        <v>420.5</v>
      </c>
      <c r="Q37" s="104"/>
      <c r="R37" s="48">
        <f t="shared" si="10"/>
        <v>420.5</v>
      </c>
      <c r="S37" s="3"/>
    </row>
    <row r="38" spans="1:19" ht="15.75" thickBot="1" x14ac:dyDescent="0.3">
      <c r="A38" s="1"/>
      <c r="B38" s="107" t="s">
        <v>61</v>
      </c>
      <c r="C38" s="108" t="s">
        <v>62</v>
      </c>
      <c r="D38" s="46">
        <f>'[11]NR 2020'!G38</f>
        <v>567</v>
      </c>
      <c r="E38" s="47">
        <f>'[11]NR 2020'!H38</f>
        <v>0</v>
      </c>
      <c r="F38" s="72">
        <f t="shared" si="6"/>
        <v>567</v>
      </c>
      <c r="G38" s="46">
        <f>'[11]NR 2020'!M38</f>
        <v>165</v>
      </c>
      <c r="H38" s="47">
        <f>'[11]NR 2020'!N38</f>
        <v>0</v>
      </c>
      <c r="I38" s="73">
        <f t="shared" si="7"/>
        <v>165</v>
      </c>
      <c r="J38" s="57">
        <f>'[11]NR 2020'!Y38</f>
        <v>115.1</v>
      </c>
      <c r="K38" s="58">
        <f>'[11]NR 2020'!Z38</f>
        <v>0</v>
      </c>
      <c r="L38" s="59">
        <f t="shared" si="8"/>
        <v>115.1</v>
      </c>
      <c r="M38" s="109">
        <v>115.1</v>
      </c>
      <c r="N38" s="109"/>
      <c r="O38" s="72">
        <f t="shared" si="9"/>
        <v>115.1</v>
      </c>
      <c r="P38" s="109">
        <v>115.1</v>
      </c>
      <c r="Q38" s="109"/>
      <c r="R38" s="72">
        <f t="shared" si="10"/>
        <v>115.1</v>
      </c>
      <c r="S38" s="3"/>
    </row>
    <row r="39" spans="1:19" ht="15.75" thickBot="1" x14ac:dyDescent="0.3">
      <c r="A39" s="1"/>
      <c r="B39" s="77" t="s">
        <v>63</v>
      </c>
      <c r="C39" s="110" t="s">
        <v>64</v>
      </c>
      <c r="D39" s="111">
        <f>SUM(D28:D32)+SUM(D35:D38)</f>
        <v>20687.099999999999</v>
      </c>
      <c r="E39" s="111">
        <f>SUM(E28:E32)+SUM(E35:E38)</f>
        <v>0</v>
      </c>
      <c r="F39" s="112">
        <f>SUM(F35:F38)+SUM(F28:F32)</f>
        <v>20687.099999999999</v>
      </c>
      <c r="G39" s="111">
        <f>SUM(G28:G32)+SUM(G35:G38)</f>
        <v>19486</v>
      </c>
      <c r="H39" s="111">
        <f>SUM(H28:H32)+SUM(H35:H38)</f>
        <v>0</v>
      </c>
      <c r="I39" s="113">
        <f>SUM(I35:I38)+SUM(I28:I32)</f>
        <v>19486</v>
      </c>
      <c r="J39" s="114">
        <f>SUM(J28:J32)+SUM(J35:J38)</f>
        <v>22333.800000000003</v>
      </c>
      <c r="K39" s="115">
        <f>SUM(K28:K32)+SUM(K35:K38)</f>
        <v>0</v>
      </c>
      <c r="L39" s="114">
        <f>SUM(L35:L38)+SUM(L28:L32)</f>
        <v>22333.800000000003</v>
      </c>
      <c r="M39" s="111">
        <f>SUM(M28:M32)+SUM(M35:M38)</f>
        <v>22333.800000000003</v>
      </c>
      <c r="N39" s="111">
        <f>SUM(N28:N32)+SUM(N35:N38)</f>
        <v>0</v>
      </c>
      <c r="O39" s="112">
        <f>SUM(O35:O38)+SUM(O28:O32)</f>
        <v>22333.800000000003</v>
      </c>
      <c r="P39" s="111">
        <f>SUM(P28:P32)+SUM(P35:P38)</f>
        <v>22333.800000000003</v>
      </c>
      <c r="Q39" s="111">
        <f>SUM(Q28:Q32)+SUM(Q35:Q38)</f>
        <v>0</v>
      </c>
      <c r="R39" s="112">
        <f>SUM(R35:R38)+SUM(R28:R32)</f>
        <v>22333.800000000003</v>
      </c>
      <c r="S39" s="3"/>
    </row>
    <row r="40" spans="1:19" ht="19.5" thickBot="1" x14ac:dyDescent="0.35">
      <c r="A40" s="1"/>
      <c r="B40" s="116" t="s">
        <v>65</v>
      </c>
      <c r="C40" s="117" t="s">
        <v>66</v>
      </c>
      <c r="D40" s="118">
        <f t="shared" ref="D40:R40" si="11">D24-D39</f>
        <v>132</v>
      </c>
      <c r="E40" s="118">
        <f t="shared" si="11"/>
        <v>0</v>
      </c>
      <c r="F40" s="119">
        <f t="shared" si="11"/>
        <v>132</v>
      </c>
      <c r="G40" s="118">
        <f t="shared" si="11"/>
        <v>0</v>
      </c>
      <c r="H40" s="118">
        <f t="shared" si="11"/>
        <v>0</v>
      </c>
      <c r="I40" s="120">
        <f t="shared" si="11"/>
        <v>0</v>
      </c>
      <c r="J40" s="118">
        <f t="shared" si="11"/>
        <v>0</v>
      </c>
      <c r="K40" s="118">
        <f t="shared" si="11"/>
        <v>0</v>
      </c>
      <c r="L40" s="119">
        <f t="shared" si="11"/>
        <v>0</v>
      </c>
      <c r="M40" s="121">
        <f t="shared" si="11"/>
        <v>0</v>
      </c>
      <c r="N40" s="118">
        <f t="shared" si="11"/>
        <v>0</v>
      </c>
      <c r="O40" s="119">
        <f t="shared" si="11"/>
        <v>0</v>
      </c>
      <c r="P40" s="118">
        <f t="shared" si="11"/>
        <v>0</v>
      </c>
      <c r="Q40" s="118">
        <f t="shared" si="11"/>
        <v>0</v>
      </c>
      <c r="R40" s="119">
        <f t="shared" si="11"/>
        <v>0</v>
      </c>
      <c r="S40" s="3"/>
    </row>
    <row r="41" spans="1:19" ht="15.75" thickBot="1" x14ac:dyDescent="0.3">
      <c r="A41" s="1"/>
      <c r="B41" s="122" t="s">
        <v>67</v>
      </c>
      <c r="C41" s="123" t="s">
        <v>68</v>
      </c>
      <c r="D41" s="124"/>
      <c r="E41" s="125"/>
      <c r="F41" s="126">
        <f>F40-D16</f>
        <v>-2236</v>
      </c>
      <c r="G41" s="124"/>
      <c r="H41" s="127"/>
      <c r="I41" s="128">
        <f>I40-G16</f>
        <v>-2368</v>
      </c>
      <c r="J41" s="129"/>
      <c r="K41" s="127"/>
      <c r="L41" s="126">
        <f>L40-J16</f>
        <v>-2418</v>
      </c>
      <c r="M41" s="130"/>
      <c r="N41" s="127"/>
      <c r="O41" s="126">
        <f>O40-M16</f>
        <v>-2418</v>
      </c>
      <c r="P41" s="124"/>
      <c r="Q41" s="127"/>
      <c r="R41" s="126">
        <f>R40-P16</f>
        <v>-2418</v>
      </c>
      <c r="S41" s="3"/>
    </row>
    <row r="42" spans="1:19" s="136" customFormat="1" ht="8.25" customHeight="1" thickBot="1" x14ac:dyDescent="0.3">
      <c r="A42" s="131"/>
      <c r="B42" s="132"/>
      <c r="C42" s="133"/>
      <c r="D42" s="131"/>
      <c r="E42" s="134"/>
      <c r="F42" s="134"/>
      <c r="G42" s="131"/>
      <c r="H42" s="134"/>
      <c r="I42" s="134"/>
      <c r="J42" s="134"/>
      <c r="K42" s="134"/>
      <c r="L42" s="135"/>
      <c r="M42" s="135"/>
      <c r="N42" s="135"/>
      <c r="O42" s="135"/>
      <c r="P42" s="135"/>
      <c r="Q42" s="135"/>
      <c r="R42" s="135"/>
      <c r="S42" s="135"/>
    </row>
    <row r="43" spans="1:19" s="136" customFormat="1" ht="15.75" customHeight="1" x14ac:dyDescent="0.25">
      <c r="A43" s="131"/>
      <c r="B43" s="137"/>
      <c r="C43" s="138" t="s">
        <v>69</v>
      </c>
      <c r="D43" s="139" t="s">
        <v>70</v>
      </c>
      <c r="E43" s="134"/>
      <c r="F43" s="140"/>
      <c r="G43" s="139" t="s">
        <v>71</v>
      </c>
      <c r="H43" s="134"/>
      <c r="I43" s="134"/>
      <c r="J43" s="139" t="s">
        <v>72</v>
      </c>
      <c r="K43" s="134"/>
      <c r="L43" s="134"/>
      <c r="M43" s="139" t="s">
        <v>73</v>
      </c>
      <c r="N43" s="135"/>
      <c r="O43" s="135"/>
      <c r="P43" s="139" t="s">
        <v>73</v>
      </c>
      <c r="Q43" s="135"/>
      <c r="R43" s="135"/>
      <c r="S43" s="135"/>
    </row>
    <row r="44" spans="1:19" ht="15.75" thickBot="1" x14ac:dyDescent="0.3">
      <c r="A44" s="1"/>
      <c r="B44" s="137"/>
      <c r="C44" s="141"/>
      <c r="D44" s="142">
        <v>267.39999999999998</v>
      </c>
      <c r="E44" s="134"/>
      <c r="F44" s="140"/>
      <c r="G44" s="142">
        <v>267.39999999999998</v>
      </c>
      <c r="H44" s="143"/>
      <c r="I44" s="143"/>
      <c r="J44" s="142">
        <v>267.39999999999998</v>
      </c>
      <c r="K44" s="143"/>
      <c r="L44" s="143"/>
      <c r="M44" s="142">
        <v>267.39999999999998</v>
      </c>
      <c r="N44" s="3"/>
      <c r="O44" s="3"/>
      <c r="P44" s="142">
        <v>267.39999999999998</v>
      </c>
      <c r="Q44" s="3"/>
      <c r="R44" s="3"/>
      <c r="S44" s="3"/>
    </row>
    <row r="45" spans="1:19" s="136" customFormat="1" ht="8.25" customHeight="1" thickBot="1" x14ac:dyDescent="0.3">
      <c r="A45" s="131"/>
      <c r="B45" s="137"/>
      <c r="C45" s="133"/>
      <c r="D45" s="134"/>
      <c r="E45" s="134"/>
      <c r="F45" s="140"/>
      <c r="G45" s="134"/>
      <c r="H45" s="134"/>
      <c r="I45" s="140"/>
      <c r="J45" s="140"/>
      <c r="K45" s="140"/>
      <c r="L45" s="135"/>
      <c r="M45" s="135"/>
      <c r="N45" s="135"/>
      <c r="O45" s="135"/>
      <c r="P45" s="135"/>
      <c r="Q45" s="135"/>
      <c r="R45" s="135"/>
      <c r="S45" s="135"/>
    </row>
    <row r="46" spans="1:19" s="136" customFormat="1" ht="37.5" customHeight="1" thickBot="1" x14ac:dyDescent="0.3">
      <c r="A46" s="131"/>
      <c r="B46" s="137"/>
      <c r="C46" s="138" t="s">
        <v>74</v>
      </c>
      <c r="D46" s="144" t="s">
        <v>75</v>
      </c>
      <c r="E46" s="145" t="s">
        <v>76</v>
      </c>
      <c r="F46" s="140"/>
      <c r="G46" s="144" t="s">
        <v>75</v>
      </c>
      <c r="H46" s="145" t="s">
        <v>76</v>
      </c>
      <c r="I46" s="135"/>
      <c r="J46" s="144" t="s">
        <v>75</v>
      </c>
      <c r="K46" s="145" t="s">
        <v>76</v>
      </c>
      <c r="L46" s="146"/>
      <c r="M46" s="144" t="s">
        <v>75</v>
      </c>
      <c r="N46" s="145" t="s">
        <v>76</v>
      </c>
      <c r="O46" s="135"/>
      <c r="P46" s="144" t="s">
        <v>75</v>
      </c>
      <c r="Q46" s="145" t="s">
        <v>76</v>
      </c>
      <c r="R46" s="135"/>
      <c r="S46" s="135"/>
    </row>
    <row r="47" spans="1:19" ht="15.75" thickBot="1" x14ac:dyDescent="0.3">
      <c r="A47" s="1"/>
      <c r="B47" s="147"/>
      <c r="C47" s="148"/>
      <c r="D47" s="149">
        <v>0</v>
      </c>
      <c r="E47" s="150">
        <v>0</v>
      </c>
      <c r="F47" s="140"/>
      <c r="G47" s="149">
        <v>0</v>
      </c>
      <c r="H47" s="150">
        <v>0</v>
      </c>
      <c r="I47" s="3"/>
      <c r="J47" s="149">
        <v>0</v>
      </c>
      <c r="K47" s="150">
        <v>0</v>
      </c>
      <c r="L47" s="143"/>
      <c r="M47" s="149">
        <v>0</v>
      </c>
      <c r="N47" s="150">
        <v>0</v>
      </c>
      <c r="O47" s="3"/>
      <c r="P47" s="149">
        <v>0</v>
      </c>
      <c r="Q47" s="150">
        <v>0</v>
      </c>
      <c r="R47" s="3"/>
      <c r="S47" s="3"/>
    </row>
    <row r="48" spans="1:19" x14ac:dyDescent="0.25">
      <c r="A48" s="1"/>
      <c r="B48" s="147"/>
      <c r="C48" s="133"/>
      <c r="D48" s="134"/>
      <c r="E48" s="134"/>
      <c r="F48" s="140"/>
      <c r="G48" s="134"/>
      <c r="H48" s="134"/>
      <c r="I48" s="140"/>
      <c r="J48" s="140"/>
      <c r="K48" s="140"/>
      <c r="L48" s="135"/>
      <c r="M48" s="3"/>
      <c r="N48" s="135"/>
      <c r="O48" s="135"/>
      <c r="P48" s="3"/>
      <c r="Q48" s="3"/>
      <c r="R48" s="3"/>
      <c r="S48" s="3"/>
    </row>
    <row r="49" spans="1:19" x14ac:dyDescent="0.25">
      <c r="A49" s="1"/>
      <c r="B49" s="147"/>
      <c r="C49" s="151" t="s">
        <v>77</v>
      </c>
      <c r="D49" s="152" t="s">
        <v>78</v>
      </c>
      <c r="E49" s="134"/>
      <c r="F49" s="3"/>
      <c r="G49" s="152" t="s">
        <v>79</v>
      </c>
      <c r="H49" s="3"/>
      <c r="I49" s="3"/>
      <c r="J49" s="152" t="s">
        <v>80</v>
      </c>
      <c r="K49" s="3"/>
      <c r="L49" s="153"/>
      <c r="M49" s="152" t="s">
        <v>81</v>
      </c>
      <c r="N49" s="153"/>
      <c r="O49" s="153"/>
      <c r="P49" s="152" t="s">
        <v>82</v>
      </c>
      <c r="Q49" s="3"/>
      <c r="R49" s="3"/>
      <c r="S49" s="3"/>
    </row>
    <row r="50" spans="1:19" x14ac:dyDescent="0.25">
      <c r="A50" s="1"/>
      <c r="B50" s="147"/>
      <c r="C50" s="154" t="s">
        <v>83</v>
      </c>
      <c r="D50" s="155"/>
      <c r="E50" s="134"/>
      <c r="F50" s="3"/>
      <c r="G50" s="155"/>
      <c r="H50" s="3"/>
      <c r="I50" s="3"/>
      <c r="J50" s="155"/>
      <c r="K50" s="3"/>
      <c r="L50" s="156"/>
      <c r="M50" s="155"/>
      <c r="N50" s="156"/>
      <c r="O50" s="156"/>
      <c r="P50" s="155"/>
      <c r="Q50" s="3"/>
      <c r="R50" s="3"/>
      <c r="S50" s="3"/>
    </row>
    <row r="51" spans="1:19" x14ac:dyDescent="0.25">
      <c r="A51" s="1"/>
      <c r="B51" s="147"/>
      <c r="C51" s="154" t="s">
        <v>84</v>
      </c>
      <c r="D51" s="155">
        <v>403.6</v>
      </c>
      <c r="E51" s="134"/>
      <c r="F51" s="3"/>
      <c r="G51" s="155">
        <v>291.39999999999998</v>
      </c>
      <c r="H51" s="3"/>
      <c r="I51" s="3"/>
      <c r="J51" s="155">
        <v>383.5</v>
      </c>
      <c r="K51" s="3"/>
      <c r="L51" s="156"/>
      <c r="M51" s="155">
        <v>283.5</v>
      </c>
      <c r="N51" s="156"/>
      <c r="O51" s="156"/>
      <c r="P51" s="155">
        <v>283.5</v>
      </c>
      <c r="Q51" s="3"/>
      <c r="R51" s="3"/>
      <c r="S51" s="3"/>
    </row>
    <row r="52" spans="1:19" x14ac:dyDescent="0.25">
      <c r="A52" s="1"/>
      <c r="B52" s="147"/>
      <c r="C52" s="154" t="s">
        <v>85</v>
      </c>
      <c r="D52" s="155">
        <v>193.5</v>
      </c>
      <c r="E52" s="134"/>
      <c r="F52" s="3"/>
      <c r="G52" s="155">
        <v>252.7</v>
      </c>
      <c r="H52" s="3"/>
      <c r="I52" s="3"/>
      <c r="J52" s="155">
        <v>284.5</v>
      </c>
      <c r="K52" s="3"/>
      <c r="L52" s="156"/>
      <c r="M52" s="155">
        <v>284.5</v>
      </c>
      <c r="N52" s="156"/>
      <c r="O52" s="156"/>
      <c r="P52" s="155">
        <v>284.5</v>
      </c>
      <c r="Q52" s="3"/>
      <c r="R52" s="3"/>
      <c r="S52" s="3"/>
    </row>
    <row r="53" spans="1:19" x14ac:dyDescent="0.25">
      <c r="A53" s="1"/>
      <c r="B53" s="147"/>
      <c r="C53" s="154" t="s">
        <v>86</v>
      </c>
      <c r="D53" s="155">
        <v>7.6</v>
      </c>
      <c r="E53" s="134"/>
      <c r="F53" s="3"/>
      <c r="G53" s="155">
        <v>239.5</v>
      </c>
      <c r="H53" s="3"/>
      <c r="I53" s="3"/>
      <c r="J53" s="155">
        <v>113.7</v>
      </c>
      <c r="K53" s="3"/>
      <c r="L53" s="156"/>
      <c r="M53" s="155">
        <v>113.7</v>
      </c>
      <c r="N53" s="156"/>
      <c r="O53" s="156"/>
      <c r="P53" s="155">
        <v>113.7</v>
      </c>
      <c r="Q53" s="3"/>
      <c r="R53" s="3"/>
      <c r="S53" s="3"/>
    </row>
    <row r="54" spans="1:19" x14ac:dyDescent="0.25">
      <c r="A54" s="1"/>
      <c r="B54" s="147"/>
      <c r="C54" s="157" t="s">
        <v>87</v>
      </c>
      <c r="D54" s="155">
        <v>121.1</v>
      </c>
      <c r="E54" s="134"/>
      <c r="F54" s="3"/>
      <c r="G54" s="155">
        <v>15</v>
      </c>
      <c r="H54" s="3"/>
      <c r="I54" s="3"/>
      <c r="J54" s="155">
        <v>123.1</v>
      </c>
      <c r="K54" s="3"/>
      <c r="L54" s="156"/>
      <c r="M54" s="155">
        <v>123.1</v>
      </c>
      <c r="N54" s="156"/>
      <c r="O54" s="156"/>
      <c r="P54" s="155">
        <v>123.1</v>
      </c>
      <c r="Q54" s="3"/>
      <c r="R54" s="3"/>
      <c r="S54" s="3"/>
    </row>
    <row r="55" spans="1:19" ht="10.5" customHeight="1" x14ac:dyDescent="0.25">
      <c r="A55" s="1"/>
      <c r="B55" s="147"/>
      <c r="C55" s="133"/>
      <c r="D55" s="134"/>
      <c r="E55" s="134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</row>
    <row r="56" spans="1:19" x14ac:dyDescent="0.25">
      <c r="A56" s="1"/>
      <c r="B56" s="147"/>
      <c r="C56" s="151" t="s">
        <v>88</v>
      </c>
      <c r="D56" s="152" t="s">
        <v>78</v>
      </c>
      <c r="E56" s="134"/>
      <c r="F56" s="140"/>
      <c r="G56" s="152" t="s">
        <v>89</v>
      </c>
      <c r="H56" s="134"/>
      <c r="I56" s="140"/>
      <c r="J56" s="152" t="s">
        <v>80</v>
      </c>
      <c r="K56" s="140"/>
      <c r="L56" s="3"/>
      <c r="M56" s="152" t="s">
        <v>81</v>
      </c>
      <c r="N56" s="153"/>
      <c r="O56" s="153"/>
      <c r="P56" s="152" t="s">
        <v>82</v>
      </c>
      <c r="Q56" s="3"/>
      <c r="R56" s="3"/>
      <c r="S56" s="3"/>
    </row>
    <row r="57" spans="1:19" x14ac:dyDescent="0.25">
      <c r="A57" s="1"/>
      <c r="B57" s="147"/>
      <c r="C57" s="154"/>
      <c r="D57" s="158">
        <v>35.9</v>
      </c>
      <c r="E57" s="134"/>
      <c r="F57" s="140"/>
      <c r="G57" s="158">
        <v>36.1</v>
      </c>
      <c r="H57" s="134"/>
      <c r="I57" s="140"/>
      <c r="J57" s="158">
        <v>36</v>
      </c>
      <c r="K57" s="140"/>
      <c r="L57" s="3"/>
      <c r="M57" s="158">
        <v>36</v>
      </c>
      <c r="N57" s="3"/>
      <c r="O57" s="3"/>
      <c r="P57" s="158">
        <v>36</v>
      </c>
      <c r="Q57" s="3"/>
      <c r="R57" s="3"/>
      <c r="S57" s="3"/>
    </row>
    <row r="58" spans="1:19" x14ac:dyDescent="0.25">
      <c r="A58" s="1"/>
      <c r="B58" s="147"/>
      <c r="C58" s="133"/>
      <c r="D58" s="134"/>
      <c r="E58" s="134"/>
      <c r="F58" s="140"/>
      <c r="G58" s="134"/>
      <c r="H58" s="134"/>
      <c r="I58" s="140"/>
      <c r="J58" s="140"/>
      <c r="K58" s="140"/>
      <c r="L58" s="3"/>
      <c r="M58" s="3"/>
      <c r="N58" s="3"/>
      <c r="O58" s="3"/>
      <c r="P58" s="3"/>
      <c r="Q58" s="3"/>
      <c r="R58" s="3"/>
      <c r="S58" s="3"/>
    </row>
    <row r="59" spans="1:19" x14ac:dyDescent="0.25">
      <c r="A59" s="1"/>
      <c r="B59" s="159" t="s">
        <v>90</v>
      </c>
      <c r="C59" s="160"/>
      <c r="D59" s="161"/>
      <c r="E59" s="161"/>
      <c r="F59" s="161"/>
      <c r="G59" s="161"/>
      <c r="H59" s="161"/>
      <c r="I59" s="161"/>
      <c r="J59" s="161"/>
      <c r="K59" s="161"/>
      <c r="L59" s="162"/>
      <c r="M59" s="162"/>
      <c r="N59" s="162"/>
      <c r="O59" s="162"/>
      <c r="P59" s="162"/>
      <c r="Q59" s="162"/>
      <c r="R59" s="163"/>
      <c r="S59" s="3"/>
    </row>
    <row r="60" spans="1:19" x14ac:dyDescent="0.25">
      <c r="A60" s="1"/>
      <c r="B60" s="164"/>
      <c r="C60" s="136"/>
      <c r="D60" s="136"/>
      <c r="E60" s="136"/>
      <c r="F60" s="136"/>
      <c r="G60" s="136"/>
      <c r="H60" s="136"/>
      <c r="I60" s="136"/>
      <c r="J60" s="136"/>
      <c r="K60" s="136"/>
      <c r="L60" s="136"/>
      <c r="M60" s="136"/>
      <c r="N60" s="136"/>
      <c r="O60" s="136"/>
      <c r="P60" s="136"/>
      <c r="Q60" s="136"/>
      <c r="R60" s="165"/>
      <c r="S60" s="3"/>
    </row>
    <row r="61" spans="1:19" x14ac:dyDescent="0.25">
      <c r="A61" s="1"/>
      <c r="B61" s="166"/>
      <c r="C61" s="167"/>
      <c r="D61" s="167"/>
      <c r="E61" s="167"/>
      <c r="F61" s="167"/>
      <c r="G61" s="167"/>
      <c r="H61" s="167"/>
      <c r="I61" s="167"/>
      <c r="J61" s="167"/>
      <c r="K61" s="167"/>
      <c r="L61" s="136"/>
      <c r="M61" s="136"/>
      <c r="N61" s="136"/>
      <c r="O61" s="136"/>
      <c r="P61" s="136"/>
      <c r="Q61" s="136"/>
      <c r="R61" s="165"/>
      <c r="S61" s="3"/>
    </row>
    <row r="62" spans="1:19" x14ac:dyDescent="0.25">
      <c r="A62" s="1"/>
      <c r="B62" s="166"/>
      <c r="C62" s="167"/>
      <c r="D62" s="167"/>
      <c r="E62" s="167"/>
      <c r="F62" s="167"/>
      <c r="G62" s="167"/>
      <c r="H62" s="167"/>
      <c r="I62" s="167"/>
      <c r="J62" s="167"/>
      <c r="K62" s="167"/>
      <c r="L62" s="136"/>
      <c r="M62" s="136"/>
      <c r="N62" s="136"/>
      <c r="O62" s="136"/>
      <c r="P62" s="136"/>
      <c r="Q62" s="136"/>
      <c r="R62" s="165"/>
      <c r="S62" s="3"/>
    </row>
    <row r="63" spans="1:19" x14ac:dyDescent="0.25">
      <c r="A63" s="1"/>
      <c r="B63" s="166"/>
      <c r="C63" s="167"/>
      <c r="D63" s="167"/>
      <c r="E63" s="167"/>
      <c r="F63" s="167"/>
      <c r="G63" s="167"/>
      <c r="H63" s="167"/>
      <c r="I63" s="167"/>
      <c r="J63" s="167"/>
      <c r="K63" s="167"/>
      <c r="L63" s="136"/>
      <c r="M63" s="136"/>
      <c r="N63" s="136"/>
      <c r="O63" s="136"/>
      <c r="P63" s="136"/>
      <c r="Q63" s="136"/>
      <c r="R63" s="165"/>
      <c r="S63" s="3"/>
    </row>
    <row r="64" spans="1:19" x14ac:dyDescent="0.25">
      <c r="A64" s="1"/>
      <c r="B64" s="166"/>
      <c r="C64" s="167"/>
      <c r="D64" s="167"/>
      <c r="E64" s="167"/>
      <c r="F64" s="167"/>
      <c r="G64" s="167"/>
      <c r="H64" s="167"/>
      <c r="I64" s="167"/>
      <c r="J64" s="167"/>
      <c r="K64" s="167"/>
      <c r="L64" s="136"/>
      <c r="M64" s="136"/>
      <c r="N64" s="136"/>
      <c r="O64" s="136"/>
      <c r="P64" s="136"/>
      <c r="Q64" s="136"/>
      <c r="R64" s="165"/>
      <c r="S64" s="3"/>
    </row>
    <row r="65" spans="1:19" x14ac:dyDescent="0.25">
      <c r="A65" s="1"/>
      <c r="B65" s="168"/>
      <c r="C65" s="169"/>
      <c r="D65" s="170"/>
      <c r="E65" s="170"/>
      <c r="F65" s="170"/>
      <c r="G65" s="170"/>
      <c r="H65" s="170"/>
      <c r="I65" s="170"/>
      <c r="J65" s="170"/>
      <c r="K65" s="170"/>
      <c r="L65" s="136"/>
      <c r="M65" s="136"/>
      <c r="N65" s="136"/>
      <c r="O65" s="136"/>
      <c r="P65" s="136"/>
      <c r="Q65" s="136"/>
      <c r="R65" s="165"/>
      <c r="S65" s="3"/>
    </row>
    <row r="66" spans="1:19" x14ac:dyDescent="0.25">
      <c r="A66" s="1"/>
      <c r="B66" s="171"/>
      <c r="C66" s="172"/>
      <c r="D66" s="170"/>
      <c r="E66" s="170"/>
      <c r="F66" s="170"/>
      <c r="G66" s="170"/>
      <c r="H66" s="170"/>
      <c r="I66" s="170"/>
      <c r="J66" s="170"/>
      <c r="K66" s="170"/>
      <c r="L66" s="136"/>
      <c r="M66" s="136"/>
      <c r="N66" s="136"/>
      <c r="O66" s="136"/>
      <c r="P66" s="136"/>
      <c r="Q66" s="136"/>
      <c r="R66" s="165"/>
      <c r="S66" s="3"/>
    </row>
    <row r="67" spans="1:19" x14ac:dyDescent="0.25">
      <c r="A67" s="1"/>
      <c r="B67" s="168"/>
      <c r="C67" s="173"/>
      <c r="D67" s="170"/>
      <c r="E67" s="170"/>
      <c r="F67" s="170"/>
      <c r="G67" s="170"/>
      <c r="H67" s="170"/>
      <c r="I67" s="170"/>
      <c r="J67" s="170"/>
      <c r="K67" s="170"/>
      <c r="L67" s="136"/>
      <c r="M67" s="136"/>
      <c r="N67" s="136"/>
      <c r="O67" s="136"/>
      <c r="P67" s="136"/>
      <c r="Q67" s="136"/>
      <c r="R67" s="165"/>
      <c r="S67" s="3"/>
    </row>
    <row r="68" spans="1:19" x14ac:dyDescent="0.25">
      <c r="A68" s="1"/>
      <c r="B68" s="168"/>
      <c r="C68" s="173"/>
      <c r="D68" s="170"/>
      <c r="E68" s="170"/>
      <c r="F68" s="170"/>
      <c r="G68" s="170"/>
      <c r="H68" s="170"/>
      <c r="I68" s="170"/>
      <c r="J68" s="170"/>
      <c r="K68" s="170"/>
      <c r="L68" s="136"/>
      <c r="M68" s="136"/>
      <c r="N68" s="136"/>
      <c r="O68" s="136"/>
      <c r="P68" s="136"/>
      <c r="Q68" s="136"/>
      <c r="R68" s="165"/>
      <c r="S68" s="3"/>
    </row>
    <row r="69" spans="1:19" x14ac:dyDescent="0.25">
      <c r="A69" s="1"/>
      <c r="B69" s="174"/>
      <c r="C69" s="175"/>
      <c r="D69" s="176"/>
      <c r="E69" s="176"/>
      <c r="F69" s="176"/>
      <c r="G69" s="176"/>
      <c r="H69" s="176"/>
      <c r="I69" s="176"/>
      <c r="J69" s="176"/>
      <c r="K69" s="176"/>
      <c r="L69" s="177"/>
      <c r="M69" s="177"/>
      <c r="N69" s="177"/>
      <c r="O69" s="177"/>
      <c r="P69" s="177"/>
      <c r="Q69" s="177"/>
      <c r="R69" s="178"/>
      <c r="S69" s="3"/>
    </row>
    <row r="70" spans="1:19" x14ac:dyDescent="0.25">
      <c r="A70" s="131"/>
      <c r="B70" s="179"/>
      <c r="C70" s="180"/>
      <c r="D70" s="181"/>
      <c r="E70" s="181"/>
      <c r="F70" s="181"/>
      <c r="G70" s="181"/>
      <c r="H70" s="181"/>
      <c r="I70" s="181"/>
      <c r="J70" s="181"/>
      <c r="K70" s="181"/>
      <c r="L70" s="3"/>
      <c r="M70" s="3"/>
      <c r="N70" s="3"/>
      <c r="O70" s="3"/>
      <c r="P70" s="3"/>
      <c r="Q70" s="3"/>
      <c r="R70" s="3"/>
      <c r="S70" s="3"/>
    </row>
    <row r="71" spans="1:19" x14ac:dyDescent="0.25">
      <c r="A71" s="1"/>
      <c r="B71" s="182"/>
      <c r="C71" s="182"/>
      <c r="D71" s="182"/>
      <c r="E71" s="182"/>
      <c r="F71" s="182"/>
      <c r="G71" s="182"/>
      <c r="H71" s="182"/>
      <c r="I71" s="182"/>
      <c r="J71" s="182"/>
      <c r="K71" s="182"/>
      <c r="L71" s="3"/>
      <c r="M71" s="3"/>
      <c r="N71" s="3"/>
      <c r="O71" s="3"/>
      <c r="P71" s="3"/>
      <c r="Q71" s="3"/>
      <c r="R71" s="3"/>
      <c r="S71" s="3"/>
    </row>
    <row r="72" spans="1:19" x14ac:dyDescent="0.25">
      <c r="A72" s="1"/>
      <c r="B72" s="182" t="s">
        <v>91</v>
      </c>
      <c r="C72" s="183">
        <v>43684</v>
      </c>
      <c r="D72" s="170"/>
      <c r="E72" s="182"/>
      <c r="F72" s="182" t="s">
        <v>92</v>
      </c>
      <c r="G72" s="184" t="s">
        <v>120</v>
      </c>
      <c r="H72" s="182"/>
      <c r="I72" s="182"/>
      <c r="J72" s="182"/>
      <c r="K72" s="182"/>
      <c r="L72" s="3"/>
      <c r="M72" s="3"/>
      <c r="N72" s="3"/>
      <c r="O72" s="3"/>
      <c r="P72" s="3"/>
      <c r="Q72" s="3"/>
      <c r="R72" s="3"/>
      <c r="S72" s="3"/>
    </row>
    <row r="73" spans="1:19" ht="7.5" customHeight="1" x14ac:dyDescent="0.25">
      <c r="A73" s="1"/>
      <c r="B73" s="182"/>
      <c r="C73" s="182"/>
      <c r="D73" s="182"/>
      <c r="E73" s="182"/>
      <c r="F73" s="182"/>
      <c r="G73" s="182"/>
      <c r="H73" s="182"/>
      <c r="I73" s="182"/>
      <c r="J73" s="182"/>
      <c r="K73" s="182"/>
      <c r="L73" s="3"/>
      <c r="M73" s="3"/>
      <c r="N73" s="3"/>
      <c r="O73" s="3"/>
      <c r="P73" s="3"/>
      <c r="Q73" s="3"/>
      <c r="R73" s="3"/>
      <c r="S73" s="3"/>
    </row>
    <row r="74" spans="1:19" x14ac:dyDescent="0.25">
      <c r="A74" s="1"/>
      <c r="B74" s="182"/>
      <c r="C74" s="182"/>
      <c r="D74" s="185"/>
      <c r="E74" s="182"/>
      <c r="F74" s="182" t="s">
        <v>94</v>
      </c>
      <c r="G74" s="186"/>
      <c r="H74" s="182"/>
      <c r="I74" s="182"/>
      <c r="J74" s="182"/>
      <c r="K74" s="182"/>
      <c r="L74" s="3"/>
      <c r="M74" s="3"/>
      <c r="N74" s="3"/>
      <c r="O74" s="3"/>
      <c r="P74" s="3"/>
      <c r="Q74" s="3"/>
      <c r="R74" s="3"/>
      <c r="S74" s="3"/>
    </row>
    <row r="75" spans="1:19" x14ac:dyDescent="0.25">
      <c r="A75" s="1"/>
      <c r="B75" s="182"/>
      <c r="C75" s="182"/>
      <c r="D75" s="185"/>
      <c r="E75" s="182"/>
      <c r="F75" s="182"/>
      <c r="G75" s="186"/>
      <c r="H75" s="182"/>
      <c r="I75" s="182"/>
      <c r="J75" s="182"/>
      <c r="K75" s="182"/>
      <c r="L75" s="3"/>
      <c r="M75" s="3"/>
      <c r="N75" s="3"/>
      <c r="O75" s="3"/>
      <c r="P75" s="3"/>
      <c r="Q75" s="3"/>
      <c r="R75" s="3"/>
      <c r="S75" s="3"/>
    </row>
    <row r="76" spans="1:19" x14ac:dyDescent="0.25">
      <c r="A76" s="1"/>
      <c r="B76" s="182"/>
      <c r="C76" s="182"/>
      <c r="D76" s="182"/>
      <c r="E76" s="182"/>
      <c r="F76" s="182"/>
      <c r="G76" s="182"/>
      <c r="H76" s="182"/>
      <c r="I76" s="182"/>
      <c r="J76" s="182"/>
      <c r="K76" s="182"/>
      <c r="L76" s="3"/>
      <c r="M76" s="3"/>
      <c r="N76" s="3"/>
      <c r="O76" s="3"/>
      <c r="P76" s="3"/>
      <c r="Q76" s="3"/>
      <c r="R76" s="3"/>
      <c r="S76" s="3"/>
    </row>
    <row r="77" spans="1:19" x14ac:dyDescent="0.25">
      <c r="A77" s="131"/>
      <c r="B77" s="179"/>
      <c r="C77" s="180"/>
      <c r="D77" s="181"/>
      <c r="E77" s="181"/>
      <c r="F77" s="181"/>
      <c r="G77" s="181"/>
      <c r="H77" s="181"/>
      <c r="I77" s="181"/>
      <c r="J77" s="181"/>
      <c r="K77" s="181"/>
      <c r="L77" s="3"/>
      <c r="M77" s="3"/>
      <c r="N77" s="3"/>
      <c r="O77" s="3"/>
      <c r="P77" s="3"/>
      <c r="Q77" s="3"/>
      <c r="R77" s="3"/>
      <c r="S77" s="3"/>
    </row>
    <row r="78" spans="1:19" hidden="1" x14ac:dyDescent="0.25"/>
    <row r="79" spans="1:19" hidden="1" x14ac:dyDescent="0.25"/>
    <row r="80" spans="1:19" hidden="1" x14ac:dyDescent="0.25"/>
    <row r="81" hidden="1" x14ac:dyDescent="0.25"/>
    <row r="82" hidden="1" x14ac:dyDescent="0.25"/>
    <row r="83" hidden="1" x14ac:dyDescent="0.25"/>
    <row r="84" hidden="1" x14ac:dyDescent="0.25"/>
    <row r="85" hidden="1" x14ac:dyDescent="0.25"/>
    <row r="86" hidden="1" x14ac:dyDescent="0.25"/>
    <row r="87" hidden="1" x14ac:dyDescent="0.25"/>
    <row r="88" hidden="1" x14ac:dyDescent="0.25"/>
    <row r="89" hidden="1" x14ac:dyDescent="0.25"/>
    <row r="90" hidden="1" x14ac:dyDescent="0.25"/>
    <row r="91" hidden="1" x14ac:dyDescent="0.25"/>
    <row r="92" hidden="1" x14ac:dyDescent="0.25"/>
    <row r="93" hidden="1" x14ac:dyDescent="0.25"/>
    <row r="94" ht="15" hidden="1" customHeight="1" x14ac:dyDescent="0.25"/>
    <row r="95" hidden="1" x14ac:dyDescent="0.25"/>
    <row r="96" hidden="1" x14ac:dyDescent="0.25"/>
    <row r="97" hidden="1" x14ac:dyDescent="0.25"/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  <row r="106" hidden="1" x14ac:dyDescent="0.25"/>
    <row r="107" hidden="1" x14ac:dyDescent="0.25"/>
    <row r="108" ht="15" hidden="1" customHeight="1" x14ac:dyDescent="0.25"/>
    <row r="109" ht="15" hidden="1" customHeight="1" x14ac:dyDescent="0.25"/>
    <row r="110" hidden="1" x14ac:dyDescent="0.25"/>
    <row r="111" hidden="1" x14ac:dyDescent="0.25"/>
    <row r="112" hidden="1" x14ac:dyDescent="0.25"/>
    <row r="113" hidden="1" x14ac:dyDescent="0.25"/>
    <row r="114" hidden="1" x14ac:dyDescent="0.25"/>
    <row r="115" hidden="1" x14ac:dyDescent="0.25"/>
    <row r="116" hidden="1" x14ac:dyDescent="0.25"/>
    <row r="117" hidden="1" x14ac:dyDescent="0.25"/>
    <row r="118" hidden="1" x14ac:dyDescent="0.25"/>
    <row r="119" hidden="1" x14ac:dyDescent="0.25"/>
    <row r="120" hidden="1" x14ac:dyDescent="0.25"/>
    <row r="121" hidden="1" x14ac:dyDescent="0.25"/>
    <row r="122" hidden="1" x14ac:dyDescent="0.25"/>
    <row r="123" hidden="1" x14ac:dyDescent="0.25"/>
    <row r="124" hidden="1" x14ac:dyDescent="0.25"/>
    <row r="125" hidden="1" x14ac:dyDescent="0.25"/>
    <row r="126" hidden="1" x14ac:dyDescent="0.25"/>
    <row r="127" hidden="1" x14ac:dyDescent="0.25"/>
    <row r="128" hidden="1" x14ac:dyDescent="0.25"/>
    <row r="129" hidden="1" x14ac:dyDescent="0.25"/>
    <row r="130" hidden="1" x14ac:dyDescent="0.25"/>
    <row r="131" hidden="1" x14ac:dyDescent="0.25"/>
    <row r="132" hidden="1" x14ac:dyDescent="0.25"/>
    <row r="133" hidden="1" x14ac:dyDescent="0.25"/>
    <row r="134" hidden="1" x14ac:dyDescent="0.25"/>
    <row r="135" hidden="1" x14ac:dyDescent="0.25"/>
    <row r="136" hidden="1" x14ac:dyDescent="0.25"/>
    <row r="137" hidden="1" x14ac:dyDescent="0.25"/>
    <row r="138" hidden="1" x14ac:dyDescent="0.25"/>
    <row r="139" hidden="1" x14ac:dyDescent="0.25"/>
    <row r="140" hidden="1" x14ac:dyDescent="0.25"/>
    <row r="141" hidden="1" x14ac:dyDescent="0.25"/>
    <row r="142" hidden="1" x14ac:dyDescent="0.25"/>
    <row r="143" hidden="1" x14ac:dyDescent="0.25"/>
    <row r="144" hidden="1" x14ac:dyDescent="0.25"/>
    <row r="145" hidden="1" x14ac:dyDescent="0.25"/>
    <row r="146" hidden="1" x14ac:dyDescent="0.25"/>
    <row r="147" hidden="1" x14ac:dyDescent="0.25"/>
    <row r="148" hidden="1" x14ac:dyDescent="0.25"/>
    <row r="149" hidden="1" x14ac:dyDescent="0.25"/>
    <row r="150" hidden="1" x14ac:dyDescent="0.25"/>
    <row r="151" hidden="1" x14ac:dyDescent="0.25"/>
    <row r="152" hidden="1" x14ac:dyDescent="0.25"/>
    <row r="153" hidden="1" x14ac:dyDescent="0.25"/>
    <row r="154" hidden="1" x14ac:dyDescent="0.25"/>
    <row r="155" hidden="1" x14ac:dyDescent="0.25"/>
    <row r="156" hidden="1" x14ac:dyDescent="0.25"/>
    <row r="157" hidden="1" x14ac:dyDescent="0.25"/>
    <row r="158" hidden="1" x14ac:dyDescent="0.25"/>
    <row r="159" hidden="1" x14ac:dyDescent="0.25"/>
    <row r="160" hidden="1" x14ac:dyDescent="0.25"/>
    <row r="161" hidden="1" x14ac:dyDescent="0.25"/>
    <row r="162" hidden="1" x14ac:dyDescent="0.25"/>
    <row r="163" hidden="1" x14ac:dyDescent="0.25"/>
    <row r="164" hidden="1" x14ac:dyDescent="0.25"/>
    <row r="165" hidden="1" x14ac:dyDescent="0.25"/>
    <row r="166" hidden="1" x14ac:dyDescent="0.25"/>
    <row r="167" hidden="1" x14ac:dyDescent="0.25"/>
    <row r="168" hidden="1" x14ac:dyDescent="0.25"/>
    <row r="169" hidden="1" x14ac:dyDescent="0.25"/>
    <row r="170" hidden="1" x14ac:dyDescent="0.25"/>
    <row r="171" hidden="1" x14ac:dyDescent="0.25"/>
    <row r="172" hidden="1" x14ac:dyDescent="0.25"/>
    <row r="173" hidden="1" x14ac:dyDescent="0.25"/>
    <row r="174" hidden="1" x14ac:dyDescent="0.25"/>
    <row r="175" hidden="1" x14ac:dyDescent="0.25"/>
    <row r="176" hidden="1" x14ac:dyDescent="0.25"/>
    <row r="177" hidden="1" x14ac:dyDescent="0.25"/>
    <row r="178" hidden="1" x14ac:dyDescent="0.25"/>
    <row r="179" hidden="1" x14ac:dyDescent="0.25"/>
    <row r="180" hidden="1" x14ac:dyDescent="0.25"/>
    <row r="181" hidden="1" x14ac:dyDescent="0.25"/>
    <row r="182" hidden="1" x14ac:dyDescent="0.25"/>
    <row r="183" hidden="1" x14ac:dyDescent="0.25"/>
    <row r="184" hidden="1" x14ac:dyDescent="0.25"/>
    <row r="185" hidden="1" x14ac:dyDescent="0.25"/>
    <row r="186" hidden="1" x14ac:dyDescent="0.25"/>
    <row r="187" hidden="1" x14ac:dyDescent="0.25"/>
    <row r="188" hidden="1" x14ac:dyDescent="0.25"/>
    <row r="189" hidden="1" x14ac:dyDescent="0.25"/>
    <row r="190" hidden="1" x14ac:dyDescent="0.25"/>
    <row r="191" hidden="1" x14ac:dyDescent="0.25"/>
    <row r="192" hidden="1" x14ac:dyDescent="0.25"/>
    <row r="193" hidden="1" x14ac:dyDescent="0.25"/>
    <row r="194" hidden="1" x14ac:dyDescent="0.25"/>
    <row r="195" hidden="1" x14ac:dyDescent="0.25"/>
    <row r="196" hidden="1" x14ac:dyDescent="0.25"/>
    <row r="197" hidden="1" x14ac:dyDescent="0.25"/>
    <row r="198" hidden="1" x14ac:dyDescent="0.25"/>
    <row r="199" hidden="1" x14ac:dyDescent="0.25"/>
    <row r="200" hidden="1" x14ac:dyDescent="0.25"/>
    <row r="201" hidden="1" x14ac:dyDescent="0.25"/>
    <row r="202" hidden="1" x14ac:dyDescent="0.25"/>
    <row r="203" hidden="1" x14ac:dyDescent="0.25"/>
    <row r="204" hidden="1" x14ac:dyDescent="0.25"/>
    <row r="205" hidden="1" x14ac:dyDescent="0.25"/>
    <row r="206" hidden="1" x14ac:dyDescent="0.25"/>
    <row r="207" hidden="1" x14ac:dyDescent="0.25"/>
    <row r="208" hidden="1" x14ac:dyDescent="0.25"/>
    <row r="209" hidden="1" x14ac:dyDescent="0.25"/>
    <row r="210" hidden="1" x14ac:dyDescent="0.25"/>
    <row r="211" hidden="1" x14ac:dyDescent="0.25"/>
    <row r="212" hidden="1" x14ac:dyDescent="0.25"/>
    <row r="213" hidden="1" x14ac:dyDescent="0.25"/>
    <row r="214" hidden="1" x14ac:dyDescent="0.25"/>
    <row r="215" hidden="1" x14ac:dyDescent="0.25"/>
    <row r="216" hidden="1" x14ac:dyDescent="0.25"/>
    <row r="217" hidden="1" x14ac:dyDescent="0.25"/>
    <row r="218" hidden="1" x14ac:dyDescent="0.25"/>
    <row r="219" hidden="1" x14ac:dyDescent="0.25"/>
    <row r="220" hidden="1" x14ac:dyDescent="0.25"/>
    <row r="221" hidden="1" x14ac:dyDescent="0.25"/>
    <row r="222" hidden="1" x14ac:dyDescent="0.25"/>
    <row r="223" hidden="1" x14ac:dyDescent="0.25"/>
    <row r="224" hidden="1" x14ac:dyDescent="0.25"/>
    <row r="225" hidden="1" x14ac:dyDescent="0.25"/>
    <row r="226" hidden="1" x14ac:dyDescent="0.25"/>
    <row r="227" hidden="1" x14ac:dyDescent="0.25"/>
    <row r="228" hidden="1" x14ac:dyDescent="0.25"/>
    <row r="229" hidden="1" x14ac:dyDescent="0.25"/>
    <row r="230" hidden="1" x14ac:dyDescent="0.25"/>
    <row r="231" hidden="1" x14ac:dyDescent="0.25"/>
    <row r="232" hidden="1" x14ac:dyDescent="0.25"/>
    <row r="233" hidden="1" x14ac:dyDescent="0.25"/>
    <row r="234" hidden="1" x14ac:dyDescent="0.25"/>
    <row r="235" hidden="1" x14ac:dyDescent="0.25"/>
    <row r="236" hidden="1" x14ac:dyDescent="0.25"/>
    <row r="237" hidden="1" x14ac:dyDescent="0.25"/>
    <row r="238" hidden="1" x14ac:dyDescent="0.25"/>
    <row r="239" hidden="1" x14ac:dyDescent="0.25"/>
    <row r="240" hidden="1" x14ac:dyDescent="0.25"/>
    <row r="241" hidden="1" x14ac:dyDescent="0.25"/>
    <row r="242" hidden="1" x14ac:dyDescent="0.25"/>
    <row r="243" hidden="1" x14ac:dyDescent="0.25"/>
    <row r="244" hidden="1" x14ac:dyDescent="0.25"/>
    <row r="245" hidden="1" x14ac:dyDescent="0.25"/>
    <row r="246" hidden="1" x14ac:dyDescent="0.25"/>
    <row r="247" hidden="1" x14ac:dyDescent="0.25"/>
    <row r="248" hidden="1" x14ac:dyDescent="0.25"/>
    <row r="249" hidden="1" x14ac:dyDescent="0.25"/>
    <row r="250" hidden="1" x14ac:dyDescent="0.25"/>
    <row r="251" hidden="1" x14ac:dyDescent="0.25"/>
    <row r="252" hidden="1" x14ac:dyDescent="0.25"/>
    <row r="253" hidden="1" x14ac:dyDescent="0.25"/>
    <row r="254" hidden="1" x14ac:dyDescent="0.25"/>
    <row r="255" hidden="1" x14ac:dyDescent="0.25"/>
    <row r="256" hidden="1" x14ac:dyDescent="0.25"/>
    <row r="257" hidden="1" x14ac:dyDescent="0.25"/>
    <row r="258" hidden="1" x14ac:dyDescent="0.25"/>
    <row r="259" hidden="1" x14ac:dyDescent="0.25"/>
    <row r="260" hidden="1" x14ac:dyDescent="0.25"/>
    <row r="261" hidden="1" x14ac:dyDescent="0.25"/>
    <row r="262" hidden="1" x14ac:dyDescent="0.25"/>
    <row r="263" hidden="1" x14ac:dyDescent="0.25"/>
    <row r="264" hidden="1" x14ac:dyDescent="0.25"/>
  </sheetData>
  <mergeCells count="58">
    <mergeCell ref="C46:C47"/>
    <mergeCell ref="D59:K59"/>
    <mergeCell ref="B61:K61"/>
    <mergeCell ref="B62:K62"/>
    <mergeCell ref="B63:K63"/>
    <mergeCell ref="B64:K64"/>
    <mergeCell ref="N26:N27"/>
    <mergeCell ref="O26:O27"/>
    <mergeCell ref="P26:P27"/>
    <mergeCell ref="Q26:Q27"/>
    <mergeCell ref="R26:R27"/>
    <mergeCell ref="C43:C44"/>
    <mergeCell ref="H26:H27"/>
    <mergeCell ref="I26:I27"/>
    <mergeCell ref="J26:J27"/>
    <mergeCell ref="K26:K27"/>
    <mergeCell ref="L26:L27"/>
    <mergeCell ref="M26:M27"/>
    <mergeCell ref="B26:B27"/>
    <mergeCell ref="C26:C27"/>
    <mergeCell ref="D26:D27"/>
    <mergeCell ref="E26:E27"/>
    <mergeCell ref="F26:F27"/>
    <mergeCell ref="G26:G27"/>
    <mergeCell ref="N13:N14"/>
    <mergeCell ref="O13:O14"/>
    <mergeCell ref="P13:P14"/>
    <mergeCell ref="Q13:Q14"/>
    <mergeCell ref="R13:R14"/>
    <mergeCell ref="D25:F25"/>
    <mergeCell ref="G25:I25"/>
    <mergeCell ref="J25:L25"/>
    <mergeCell ref="M25:O25"/>
    <mergeCell ref="P25:R25"/>
    <mergeCell ref="H13:H14"/>
    <mergeCell ref="I13:I14"/>
    <mergeCell ref="J13:J14"/>
    <mergeCell ref="K13:K14"/>
    <mergeCell ref="L13:L14"/>
    <mergeCell ref="M13:M14"/>
    <mergeCell ref="B13:B14"/>
    <mergeCell ref="C13:C14"/>
    <mergeCell ref="D13:D14"/>
    <mergeCell ref="E13:E14"/>
    <mergeCell ref="F13:F14"/>
    <mergeCell ref="G13:G14"/>
    <mergeCell ref="P10:R10"/>
    <mergeCell ref="D12:F12"/>
    <mergeCell ref="G12:I12"/>
    <mergeCell ref="J12:L12"/>
    <mergeCell ref="M12:O12"/>
    <mergeCell ref="P12:R12"/>
    <mergeCell ref="D4:K4"/>
    <mergeCell ref="D8:K8"/>
    <mergeCell ref="D10:F10"/>
    <mergeCell ref="G10:I10"/>
    <mergeCell ref="J10:L10"/>
    <mergeCell ref="M10:O10"/>
  </mergeCells>
  <pageMargins left="0.70866141732283472" right="0.70866141732283472" top="0.78740157480314965" bottom="0.78740157480314965" header="0.31496062992125984" footer="0.31496062992125984"/>
  <pageSetup paperSize="9" scale="3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S264"/>
  <sheetViews>
    <sheetView showGridLines="0" topLeftCell="A22" zoomScale="80" zoomScaleNormal="80" zoomScaleSheetLayoutView="80" workbookViewId="0">
      <selection activeCell="G52" sqref="A1:XFD1048576"/>
    </sheetView>
  </sheetViews>
  <sheetFormatPr defaultColWidth="0" defaultRowHeight="15" zeroHeight="1" x14ac:dyDescent="0.25"/>
  <cols>
    <col min="1" max="1" width="4.5703125" customWidth="1"/>
    <col min="2" max="2" width="9.140625" customWidth="1"/>
    <col min="3" max="3" width="65.7109375" customWidth="1"/>
    <col min="4" max="4" width="20.7109375" customWidth="1"/>
    <col min="5" max="6" width="14.28515625" customWidth="1"/>
    <col min="7" max="7" width="21.28515625" style="187" customWidth="1"/>
    <col min="8" max="9" width="14.28515625" customWidth="1"/>
    <col min="10" max="10" width="20.85546875" customWidth="1"/>
    <col min="11" max="12" width="14.28515625" customWidth="1"/>
    <col min="13" max="13" width="21.140625" customWidth="1"/>
    <col min="14" max="15" width="14.28515625" customWidth="1"/>
    <col min="16" max="16" width="21.42578125" customWidth="1"/>
    <col min="17" max="18" width="14.28515625" customWidth="1"/>
    <col min="19" max="19" width="4" style="4" customWidth="1"/>
    <col min="20" max="16384" width="9.140625" style="4" hidden="1"/>
  </cols>
  <sheetData>
    <row r="1" spans="1:19" x14ac:dyDescent="0.25">
      <c r="A1" s="1"/>
      <c r="B1" s="1"/>
      <c r="C1" s="1"/>
      <c r="D1" s="1"/>
      <c r="E1" s="1"/>
      <c r="F1" s="1"/>
      <c r="G1" s="2"/>
      <c r="H1" s="1"/>
      <c r="I1" s="1"/>
      <c r="J1" s="1"/>
      <c r="K1" s="1"/>
      <c r="L1" s="3"/>
      <c r="M1" s="3"/>
      <c r="N1" s="3"/>
      <c r="O1" s="3"/>
      <c r="P1" s="3"/>
      <c r="Q1" s="3"/>
      <c r="R1" s="3"/>
      <c r="S1" s="3"/>
    </row>
    <row r="2" spans="1:19" ht="21" x14ac:dyDescent="0.35">
      <c r="A2" s="1"/>
      <c r="B2" s="5" t="s">
        <v>0</v>
      </c>
      <c r="C2" s="1"/>
      <c r="D2" s="1"/>
      <c r="E2" s="1"/>
      <c r="F2" s="1"/>
      <c r="G2" s="2"/>
      <c r="H2" s="1"/>
      <c r="I2" s="1"/>
      <c r="J2" s="1"/>
      <c r="K2" s="1"/>
      <c r="L2" s="3"/>
      <c r="M2" s="3"/>
      <c r="N2" s="3"/>
      <c r="O2" s="3"/>
      <c r="P2" s="3"/>
      <c r="Q2" s="3"/>
      <c r="R2" s="3"/>
      <c r="S2" s="3"/>
    </row>
    <row r="3" spans="1:19" ht="7.5" customHeight="1" x14ac:dyDescent="0.25">
      <c r="A3" s="1"/>
      <c r="B3" s="1"/>
      <c r="C3" s="1"/>
      <c r="D3" s="1"/>
      <c r="E3" s="1"/>
      <c r="F3" s="1"/>
      <c r="G3" s="2"/>
      <c r="H3" s="1"/>
      <c r="I3" s="1"/>
      <c r="J3" s="1"/>
      <c r="K3" s="1"/>
      <c r="L3" s="3"/>
      <c r="M3" s="3"/>
      <c r="N3" s="3"/>
      <c r="O3" s="3"/>
      <c r="P3" s="3"/>
      <c r="Q3" s="3"/>
      <c r="R3" s="3"/>
      <c r="S3" s="3"/>
    </row>
    <row r="4" spans="1:19" ht="21" x14ac:dyDescent="0.35">
      <c r="A4" s="1"/>
      <c r="B4" s="1" t="s">
        <v>1</v>
      </c>
      <c r="C4" s="1"/>
      <c r="D4" s="6" t="s">
        <v>121</v>
      </c>
      <c r="E4" s="6"/>
      <c r="F4" s="6"/>
      <c r="G4" s="6"/>
      <c r="H4" s="6"/>
      <c r="I4" s="6"/>
      <c r="J4" s="6"/>
      <c r="K4" s="6"/>
      <c r="L4" s="3"/>
      <c r="M4" s="3"/>
      <c r="N4" s="3"/>
      <c r="O4" s="3"/>
      <c r="P4" s="3"/>
      <c r="Q4" s="3"/>
      <c r="R4" s="3"/>
      <c r="S4" s="3"/>
    </row>
    <row r="5" spans="1:19" ht="3.75" customHeight="1" x14ac:dyDescent="0.25">
      <c r="A5" s="1"/>
      <c r="B5" s="1"/>
      <c r="C5" s="1"/>
      <c r="D5" s="7"/>
      <c r="E5" s="7"/>
      <c r="F5" s="7"/>
      <c r="G5" s="7"/>
      <c r="H5" s="7"/>
      <c r="I5" s="7"/>
      <c r="J5" s="7"/>
      <c r="K5" s="7"/>
      <c r="L5" s="3"/>
      <c r="M5" s="3"/>
      <c r="N5" s="3"/>
      <c r="O5" s="3"/>
      <c r="P5" s="3"/>
      <c r="Q5" s="3"/>
      <c r="R5" s="3"/>
      <c r="S5" s="3"/>
    </row>
    <row r="6" spans="1:19" x14ac:dyDescent="0.25">
      <c r="A6" s="1"/>
      <c r="B6" s="1" t="s">
        <v>2</v>
      </c>
      <c r="C6" s="1"/>
      <c r="D6" s="8">
        <v>72744260</v>
      </c>
      <c r="E6" s="7"/>
      <c r="F6" s="7"/>
      <c r="G6" s="7"/>
      <c r="H6" s="7"/>
      <c r="I6" s="7"/>
      <c r="J6" s="7"/>
      <c r="K6" s="7"/>
      <c r="L6" s="3"/>
      <c r="M6" s="3"/>
      <c r="N6" s="3"/>
      <c r="O6" s="3"/>
      <c r="P6" s="3"/>
      <c r="Q6" s="3"/>
      <c r="R6" s="3"/>
      <c r="S6" s="3"/>
    </row>
    <row r="7" spans="1:19" ht="3.75" customHeight="1" x14ac:dyDescent="0.25">
      <c r="A7" s="1"/>
      <c r="B7" s="1"/>
      <c r="C7" s="1"/>
      <c r="D7" s="7"/>
      <c r="E7" s="7"/>
      <c r="F7" s="7"/>
      <c r="G7" s="7"/>
      <c r="H7" s="7"/>
      <c r="I7" s="7"/>
      <c r="J7" s="7"/>
      <c r="K7" s="7"/>
      <c r="L7" s="3"/>
      <c r="M7" s="3"/>
      <c r="N7" s="3"/>
      <c r="O7" s="3"/>
      <c r="P7" s="3"/>
      <c r="Q7" s="3"/>
      <c r="R7" s="3"/>
      <c r="S7" s="3"/>
    </row>
    <row r="8" spans="1:19" x14ac:dyDescent="0.25">
      <c r="A8" s="1"/>
      <c r="B8" s="1" t="s">
        <v>3</v>
      </c>
      <c r="C8" s="1"/>
      <c r="D8" s="9" t="s">
        <v>122</v>
      </c>
      <c r="E8" s="9"/>
      <c r="F8" s="9"/>
      <c r="G8" s="9"/>
      <c r="H8" s="9"/>
      <c r="I8" s="9"/>
      <c r="J8" s="9"/>
      <c r="K8" s="9"/>
      <c r="L8" s="3"/>
      <c r="M8" s="3"/>
      <c r="N8" s="3"/>
      <c r="O8" s="3"/>
      <c r="P8" s="3"/>
      <c r="Q8" s="3"/>
      <c r="R8" s="3"/>
      <c r="S8" s="3"/>
    </row>
    <row r="9" spans="1:19" ht="15.75" thickBot="1" x14ac:dyDescent="0.3">
      <c r="A9" s="1"/>
      <c r="B9" s="1"/>
      <c r="C9" s="1"/>
      <c r="D9" s="1"/>
      <c r="E9" s="1"/>
      <c r="F9" s="1"/>
      <c r="G9" s="2"/>
      <c r="H9" s="1"/>
      <c r="I9" s="1"/>
      <c r="J9" s="1"/>
      <c r="K9" s="1"/>
      <c r="L9" s="3"/>
      <c r="M9" s="3"/>
      <c r="N9" s="3"/>
      <c r="O9" s="3"/>
      <c r="P9" s="3"/>
      <c r="Q9" s="3"/>
      <c r="R9" s="3"/>
      <c r="S9" s="3"/>
    </row>
    <row r="10" spans="1:19" ht="29.25" customHeight="1" thickBot="1" x14ac:dyDescent="0.3">
      <c r="A10" s="1"/>
      <c r="B10" s="10" t="s">
        <v>4</v>
      </c>
      <c r="C10" s="11" t="s">
        <v>5</v>
      </c>
      <c r="D10" s="12" t="s">
        <v>6</v>
      </c>
      <c r="E10" s="12"/>
      <c r="F10" s="13"/>
      <c r="G10" s="12" t="s">
        <v>7</v>
      </c>
      <c r="H10" s="12"/>
      <c r="I10" s="14"/>
      <c r="J10" s="15" t="s">
        <v>8</v>
      </c>
      <c r="K10" s="12"/>
      <c r="L10" s="13"/>
      <c r="M10" s="16" t="s">
        <v>9</v>
      </c>
      <c r="N10" s="12"/>
      <c r="O10" s="13"/>
      <c r="P10" s="12" t="s">
        <v>10</v>
      </c>
      <c r="Q10" s="12"/>
      <c r="R10" s="13"/>
      <c r="S10" s="3"/>
    </row>
    <row r="11" spans="1:19" ht="30.75" customHeight="1" thickBot="1" x14ac:dyDescent="0.3">
      <c r="A11" s="1"/>
      <c r="B11" s="17"/>
      <c r="C11" s="18"/>
      <c r="D11" s="19" t="s">
        <v>11</v>
      </c>
      <c r="E11" s="20" t="s">
        <v>12</v>
      </c>
      <c r="F11" s="20" t="s">
        <v>13</v>
      </c>
      <c r="G11" s="19" t="s">
        <v>11</v>
      </c>
      <c r="H11" s="20" t="s">
        <v>12</v>
      </c>
      <c r="I11" s="21" t="s">
        <v>13</v>
      </c>
      <c r="J11" s="21" t="s">
        <v>11</v>
      </c>
      <c r="K11" s="20" t="s">
        <v>12</v>
      </c>
      <c r="L11" s="20" t="s">
        <v>13</v>
      </c>
      <c r="M11" s="22" t="s">
        <v>11</v>
      </c>
      <c r="N11" s="20" t="s">
        <v>12</v>
      </c>
      <c r="O11" s="20" t="s">
        <v>13</v>
      </c>
      <c r="P11" s="19" t="s">
        <v>11</v>
      </c>
      <c r="Q11" s="20" t="s">
        <v>12</v>
      </c>
      <c r="R11" s="20" t="s">
        <v>13</v>
      </c>
      <c r="S11" s="3"/>
    </row>
    <row r="12" spans="1:19" ht="15.75" customHeight="1" thickBot="1" x14ac:dyDescent="0.3">
      <c r="A12" s="1"/>
      <c r="B12" s="23"/>
      <c r="C12" s="24" t="s">
        <v>14</v>
      </c>
      <c r="D12" s="25"/>
      <c r="E12" s="25"/>
      <c r="F12" s="26"/>
      <c r="G12" s="25"/>
      <c r="H12" s="25"/>
      <c r="I12" s="25"/>
      <c r="J12" s="27"/>
      <c r="K12" s="25"/>
      <c r="L12" s="26"/>
      <c r="M12" s="25"/>
      <c r="N12" s="25"/>
      <c r="O12" s="26"/>
      <c r="P12" s="25"/>
      <c r="Q12" s="25"/>
      <c r="R12" s="26"/>
      <c r="S12" s="3"/>
    </row>
    <row r="13" spans="1:19" ht="15.75" customHeight="1" x14ac:dyDescent="0.25">
      <c r="A13" s="1"/>
      <c r="B13" s="28" t="s">
        <v>4</v>
      </c>
      <c r="C13" s="29" t="s">
        <v>5</v>
      </c>
      <c r="D13" s="30" t="s">
        <v>15</v>
      </c>
      <c r="E13" s="31" t="s">
        <v>16</v>
      </c>
      <c r="F13" s="32" t="s">
        <v>14</v>
      </c>
      <c r="G13" s="33" t="s">
        <v>15</v>
      </c>
      <c r="H13" s="31" t="s">
        <v>16</v>
      </c>
      <c r="I13" s="34" t="s">
        <v>14</v>
      </c>
      <c r="J13" s="30" t="s">
        <v>15</v>
      </c>
      <c r="K13" s="31" t="s">
        <v>16</v>
      </c>
      <c r="L13" s="32" t="s">
        <v>14</v>
      </c>
      <c r="M13" s="35" t="s">
        <v>15</v>
      </c>
      <c r="N13" s="31" t="s">
        <v>16</v>
      </c>
      <c r="O13" s="32" t="s">
        <v>14</v>
      </c>
      <c r="P13" s="33" t="s">
        <v>15</v>
      </c>
      <c r="Q13" s="31" t="s">
        <v>16</v>
      </c>
      <c r="R13" s="32" t="s">
        <v>14</v>
      </c>
      <c r="S13" s="3"/>
    </row>
    <row r="14" spans="1:19" ht="15.75" thickBot="1" x14ac:dyDescent="0.3">
      <c r="A14" s="1"/>
      <c r="B14" s="36"/>
      <c r="C14" s="37"/>
      <c r="D14" s="38"/>
      <c r="E14" s="39"/>
      <c r="F14" s="40"/>
      <c r="G14" s="41"/>
      <c r="H14" s="39"/>
      <c r="I14" s="42"/>
      <c r="J14" s="38"/>
      <c r="K14" s="39"/>
      <c r="L14" s="40"/>
      <c r="M14" s="43"/>
      <c r="N14" s="39"/>
      <c r="O14" s="40"/>
      <c r="P14" s="41"/>
      <c r="Q14" s="39"/>
      <c r="R14" s="40"/>
      <c r="S14" s="3"/>
    </row>
    <row r="15" spans="1:19" x14ac:dyDescent="0.25">
      <c r="A15" s="1"/>
      <c r="B15" s="44" t="s">
        <v>17</v>
      </c>
      <c r="C15" s="45" t="s">
        <v>18</v>
      </c>
      <c r="D15" s="46">
        <v>7898</v>
      </c>
      <c r="E15" s="47">
        <v>89</v>
      </c>
      <c r="F15" s="48">
        <v>7987</v>
      </c>
      <c r="G15" s="46">
        <v>8115</v>
      </c>
      <c r="H15" s="47">
        <v>70</v>
      </c>
      <c r="I15" s="49">
        <v>8185</v>
      </c>
      <c r="J15" s="50">
        <v>8400</v>
      </c>
      <c r="K15" s="51">
        <v>101</v>
      </c>
      <c r="L15" s="52">
        <v>8501</v>
      </c>
      <c r="M15" s="53">
        <v>8400</v>
      </c>
      <c r="N15" s="47">
        <v>101</v>
      </c>
      <c r="O15" s="48">
        <v>8501</v>
      </c>
      <c r="P15" s="46">
        <v>8400</v>
      </c>
      <c r="Q15" s="47">
        <v>77</v>
      </c>
      <c r="R15" s="48">
        <v>8477</v>
      </c>
      <c r="S15" s="3"/>
    </row>
    <row r="16" spans="1:19" x14ac:dyDescent="0.25">
      <c r="A16" s="1"/>
      <c r="B16" s="54" t="s">
        <v>19</v>
      </c>
      <c r="C16" s="55" t="s">
        <v>20</v>
      </c>
      <c r="D16" s="46">
        <v>13647</v>
      </c>
      <c r="E16" s="56">
        <v>0</v>
      </c>
      <c r="F16" s="48">
        <v>13647</v>
      </c>
      <c r="G16" s="46">
        <v>13288</v>
      </c>
      <c r="H16" s="56">
        <v>0</v>
      </c>
      <c r="I16" s="49">
        <v>13288</v>
      </c>
      <c r="J16" s="57">
        <v>13604</v>
      </c>
      <c r="K16" s="58">
        <v>0</v>
      </c>
      <c r="L16" s="59">
        <v>13604</v>
      </c>
      <c r="M16" s="60">
        <v>13645</v>
      </c>
      <c r="N16" s="56"/>
      <c r="O16" s="48">
        <v>13645</v>
      </c>
      <c r="P16" s="61">
        <v>13645</v>
      </c>
      <c r="Q16" s="56">
        <v>0</v>
      </c>
      <c r="R16" s="48">
        <v>13645</v>
      </c>
      <c r="S16" s="3"/>
    </row>
    <row r="17" spans="1:19" x14ac:dyDescent="0.25">
      <c r="A17" s="1"/>
      <c r="B17" s="54" t="s">
        <v>21</v>
      </c>
      <c r="C17" s="62" t="s">
        <v>22</v>
      </c>
      <c r="D17" s="46">
        <v>50</v>
      </c>
      <c r="E17" s="56">
        <v>0</v>
      </c>
      <c r="F17" s="48">
        <v>50</v>
      </c>
      <c r="G17" s="46">
        <v>0</v>
      </c>
      <c r="H17" s="56">
        <v>0</v>
      </c>
      <c r="I17" s="49">
        <v>0</v>
      </c>
      <c r="J17" s="57">
        <v>0</v>
      </c>
      <c r="K17" s="58">
        <v>0</v>
      </c>
      <c r="L17" s="59">
        <v>0</v>
      </c>
      <c r="M17" s="60">
        <v>0</v>
      </c>
      <c r="N17" s="63"/>
      <c r="O17" s="48">
        <v>0</v>
      </c>
      <c r="P17" s="61">
        <v>0</v>
      </c>
      <c r="Q17" s="63">
        <v>0</v>
      </c>
      <c r="R17" s="48">
        <v>0</v>
      </c>
      <c r="S17" s="3"/>
    </row>
    <row r="18" spans="1:19" x14ac:dyDescent="0.25">
      <c r="A18" s="1"/>
      <c r="B18" s="54" t="s">
        <v>23</v>
      </c>
      <c r="C18" s="64" t="s">
        <v>24</v>
      </c>
      <c r="D18" s="46">
        <v>80181</v>
      </c>
      <c r="E18" s="47">
        <v>0</v>
      </c>
      <c r="F18" s="48">
        <v>80181</v>
      </c>
      <c r="G18" s="46">
        <v>86652</v>
      </c>
      <c r="H18" s="47">
        <v>0</v>
      </c>
      <c r="I18" s="49">
        <v>86652</v>
      </c>
      <c r="J18" s="57">
        <v>99542</v>
      </c>
      <c r="K18" s="58">
        <v>0</v>
      </c>
      <c r="L18" s="59">
        <v>99542</v>
      </c>
      <c r="M18" s="60">
        <v>97867</v>
      </c>
      <c r="N18" s="47"/>
      <c r="O18" s="48">
        <v>97867</v>
      </c>
      <c r="P18" s="61">
        <v>97867</v>
      </c>
      <c r="Q18" s="47">
        <v>0</v>
      </c>
      <c r="R18" s="48">
        <v>97867</v>
      </c>
      <c r="S18" s="3"/>
    </row>
    <row r="19" spans="1:19" x14ac:dyDescent="0.25">
      <c r="A19" s="1"/>
      <c r="B19" s="54" t="s">
        <v>25</v>
      </c>
      <c r="C19" s="65" t="s">
        <v>26</v>
      </c>
      <c r="D19" s="46">
        <v>7</v>
      </c>
      <c r="E19" s="47">
        <v>0</v>
      </c>
      <c r="F19" s="48">
        <v>7</v>
      </c>
      <c r="G19" s="46">
        <v>10</v>
      </c>
      <c r="H19" s="47">
        <v>0</v>
      </c>
      <c r="I19" s="49">
        <v>10</v>
      </c>
      <c r="J19" s="57">
        <v>111</v>
      </c>
      <c r="K19" s="58">
        <v>0</v>
      </c>
      <c r="L19" s="59">
        <v>111</v>
      </c>
      <c r="M19" s="60">
        <v>111</v>
      </c>
      <c r="N19" s="66">
        <v>0</v>
      </c>
      <c r="O19" s="48">
        <v>111</v>
      </c>
      <c r="P19" s="61">
        <v>111</v>
      </c>
      <c r="Q19" s="66">
        <v>0</v>
      </c>
      <c r="R19" s="48">
        <v>111</v>
      </c>
      <c r="S19" s="3"/>
    </row>
    <row r="20" spans="1:19" x14ac:dyDescent="0.25">
      <c r="A20" s="1"/>
      <c r="B20" s="54" t="s">
        <v>27</v>
      </c>
      <c r="C20" s="67" t="s">
        <v>28</v>
      </c>
      <c r="D20" s="46">
        <v>101</v>
      </c>
      <c r="E20" s="47">
        <v>0</v>
      </c>
      <c r="F20" s="48">
        <v>101</v>
      </c>
      <c r="G20" s="46">
        <v>100</v>
      </c>
      <c r="H20" s="47">
        <v>0</v>
      </c>
      <c r="I20" s="49">
        <v>100</v>
      </c>
      <c r="J20" s="57">
        <v>150</v>
      </c>
      <c r="K20" s="58">
        <v>0</v>
      </c>
      <c r="L20" s="59">
        <v>150</v>
      </c>
      <c r="M20" s="60">
        <v>150</v>
      </c>
      <c r="N20" s="66">
        <v>0</v>
      </c>
      <c r="O20" s="48">
        <v>150</v>
      </c>
      <c r="P20" s="61">
        <v>150</v>
      </c>
      <c r="Q20" s="66">
        <v>0</v>
      </c>
      <c r="R20" s="48">
        <v>150</v>
      </c>
      <c r="S20" s="3"/>
    </row>
    <row r="21" spans="1:19" x14ac:dyDescent="0.25">
      <c r="A21" s="1"/>
      <c r="B21" s="54" t="s">
        <v>29</v>
      </c>
      <c r="C21" s="68" t="s">
        <v>30</v>
      </c>
      <c r="D21" s="46">
        <v>142</v>
      </c>
      <c r="E21" s="47">
        <v>71</v>
      </c>
      <c r="F21" s="48">
        <v>213</v>
      </c>
      <c r="G21" s="46">
        <v>116</v>
      </c>
      <c r="H21" s="47">
        <v>60</v>
      </c>
      <c r="I21" s="49">
        <v>176</v>
      </c>
      <c r="J21" s="57">
        <v>102</v>
      </c>
      <c r="K21" s="58">
        <v>60</v>
      </c>
      <c r="L21" s="59">
        <v>162</v>
      </c>
      <c r="M21" s="60">
        <v>102</v>
      </c>
      <c r="N21" s="69">
        <v>60</v>
      </c>
      <c r="O21" s="48">
        <v>162</v>
      </c>
      <c r="P21" s="61">
        <v>102</v>
      </c>
      <c r="Q21" s="69">
        <v>60</v>
      </c>
      <c r="R21" s="48">
        <v>162</v>
      </c>
      <c r="S21" s="3"/>
    </row>
    <row r="22" spans="1:19" x14ac:dyDescent="0.25">
      <c r="A22" s="1"/>
      <c r="B22" s="54" t="s">
        <v>31</v>
      </c>
      <c r="C22" s="68" t="s">
        <v>32</v>
      </c>
      <c r="D22" s="46">
        <v>0</v>
      </c>
      <c r="E22" s="47">
        <v>0</v>
      </c>
      <c r="F22" s="48">
        <v>0</v>
      </c>
      <c r="G22" s="46">
        <v>0</v>
      </c>
      <c r="H22" s="47">
        <v>0</v>
      </c>
      <c r="I22" s="49">
        <v>0</v>
      </c>
      <c r="J22" s="57">
        <v>0</v>
      </c>
      <c r="K22" s="58">
        <v>0</v>
      </c>
      <c r="L22" s="59">
        <v>0</v>
      </c>
      <c r="M22" s="60">
        <v>0</v>
      </c>
      <c r="N22" s="69">
        <v>0</v>
      </c>
      <c r="O22" s="48">
        <v>0</v>
      </c>
      <c r="P22" s="61">
        <v>0</v>
      </c>
      <c r="Q22" s="69">
        <v>0</v>
      </c>
      <c r="R22" s="48">
        <v>0</v>
      </c>
      <c r="S22" s="3"/>
    </row>
    <row r="23" spans="1:19" ht="15.75" thickBot="1" x14ac:dyDescent="0.3">
      <c r="A23" s="1"/>
      <c r="B23" s="70" t="s">
        <v>33</v>
      </c>
      <c r="C23" s="71" t="s">
        <v>34</v>
      </c>
      <c r="D23" s="46">
        <v>0</v>
      </c>
      <c r="E23" s="47">
        <v>0</v>
      </c>
      <c r="F23" s="72">
        <v>0</v>
      </c>
      <c r="G23" s="46">
        <v>0</v>
      </c>
      <c r="H23" s="47">
        <v>0</v>
      </c>
      <c r="I23" s="73">
        <v>0</v>
      </c>
      <c r="J23" s="57">
        <v>0</v>
      </c>
      <c r="K23" s="58">
        <v>0</v>
      </c>
      <c r="L23" s="59">
        <v>0</v>
      </c>
      <c r="M23" s="74">
        <v>0</v>
      </c>
      <c r="N23" s="75">
        <v>0</v>
      </c>
      <c r="O23" s="72">
        <v>0</v>
      </c>
      <c r="P23" s="76">
        <v>0</v>
      </c>
      <c r="Q23" s="75">
        <v>0</v>
      </c>
      <c r="R23" s="72">
        <v>0</v>
      </c>
      <c r="S23" s="3"/>
    </row>
    <row r="24" spans="1:19" ht="15.75" thickBot="1" x14ac:dyDescent="0.3">
      <c r="A24" s="1"/>
      <c r="B24" s="77" t="s">
        <v>35</v>
      </c>
      <c r="C24" s="78" t="s">
        <v>36</v>
      </c>
      <c r="D24" s="79">
        <v>102026</v>
      </c>
      <c r="E24" s="79">
        <v>160</v>
      </c>
      <c r="F24" s="79">
        <v>102186</v>
      </c>
      <c r="G24" s="79">
        <v>108281</v>
      </c>
      <c r="H24" s="79">
        <v>130</v>
      </c>
      <c r="I24" s="80">
        <v>108411</v>
      </c>
      <c r="J24" s="81">
        <v>121909</v>
      </c>
      <c r="K24" s="81">
        <v>161</v>
      </c>
      <c r="L24" s="81">
        <v>122070</v>
      </c>
      <c r="M24" s="82">
        <v>120275</v>
      </c>
      <c r="N24" s="79">
        <v>161</v>
      </c>
      <c r="O24" s="79">
        <v>120436</v>
      </c>
      <c r="P24" s="79">
        <v>120275</v>
      </c>
      <c r="Q24" s="79">
        <v>137</v>
      </c>
      <c r="R24" s="79">
        <v>120412</v>
      </c>
      <c r="S24" s="3"/>
    </row>
    <row r="25" spans="1:19" ht="15.75" customHeight="1" thickBot="1" x14ac:dyDescent="0.3">
      <c r="A25" s="1"/>
      <c r="B25" s="83"/>
      <c r="C25" s="84" t="s">
        <v>37</v>
      </c>
      <c r="D25" s="85"/>
      <c r="E25" s="85"/>
      <c r="F25" s="86"/>
      <c r="G25" s="85"/>
      <c r="H25" s="85"/>
      <c r="I25" s="85"/>
      <c r="J25" s="87"/>
      <c r="K25" s="85"/>
      <c r="L25" s="86"/>
      <c r="M25" s="85"/>
      <c r="N25" s="85"/>
      <c r="O25" s="86"/>
      <c r="P25" s="85"/>
      <c r="Q25" s="85"/>
      <c r="R25" s="86"/>
      <c r="S25" s="3"/>
    </row>
    <row r="26" spans="1:19" x14ac:dyDescent="0.25">
      <c r="A26" s="1"/>
      <c r="B26" s="28" t="s">
        <v>4</v>
      </c>
      <c r="C26" s="29" t="s">
        <v>5</v>
      </c>
      <c r="D26" s="88" t="s">
        <v>38</v>
      </c>
      <c r="E26" s="89" t="s">
        <v>39</v>
      </c>
      <c r="F26" s="90" t="s">
        <v>40</v>
      </c>
      <c r="G26" s="91" t="s">
        <v>38</v>
      </c>
      <c r="H26" s="89" t="s">
        <v>39</v>
      </c>
      <c r="I26" s="92" t="s">
        <v>40</v>
      </c>
      <c r="J26" s="88" t="s">
        <v>38</v>
      </c>
      <c r="K26" s="89" t="s">
        <v>39</v>
      </c>
      <c r="L26" s="90" t="s">
        <v>40</v>
      </c>
      <c r="M26" s="93" t="s">
        <v>38</v>
      </c>
      <c r="N26" s="89" t="s">
        <v>39</v>
      </c>
      <c r="O26" s="90" t="s">
        <v>40</v>
      </c>
      <c r="P26" s="91" t="s">
        <v>38</v>
      </c>
      <c r="Q26" s="89" t="s">
        <v>39</v>
      </c>
      <c r="R26" s="90" t="s">
        <v>40</v>
      </c>
      <c r="S26" s="3"/>
    </row>
    <row r="27" spans="1:19" ht="15.75" thickBot="1" x14ac:dyDescent="0.3">
      <c r="A27" s="1"/>
      <c r="B27" s="36"/>
      <c r="C27" s="37"/>
      <c r="D27" s="94"/>
      <c r="E27" s="95"/>
      <c r="F27" s="96"/>
      <c r="G27" s="97"/>
      <c r="H27" s="95"/>
      <c r="I27" s="98"/>
      <c r="J27" s="94"/>
      <c r="K27" s="95"/>
      <c r="L27" s="96"/>
      <c r="M27" s="99"/>
      <c r="N27" s="95"/>
      <c r="O27" s="96"/>
      <c r="P27" s="97"/>
      <c r="Q27" s="95"/>
      <c r="R27" s="96"/>
      <c r="S27" s="3"/>
    </row>
    <row r="28" spans="1:19" x14ac:dyDescent="0.25">
      <c r="A28" s="1"/>
      <c r="B28" s="44" t="s">
        <v>41</v>
      </c>
      <c r="C28" s="100" t="s">
        <v>42</v>
      </c>
      <c r="D28" s="46">
        <v>3042</v>
      </c>
      <c r="E28" s="47">
        <v>0</v>
      </c>
      <c r="F28" s="48">
        <v>3042</v>
      </c>
      <c r="G28" s="46">
        <v>3010</v>
      </c>
      <c r="H28" s="47">
        <v>0</v>
      </c>
      <c r="I28" s="49">
        <v>3010</v>
      </c>
      <c r="J28" s="50">
        <v>2774</v>
      </c>
      <c r="K28" s="51">
        <v>0</v>
      </c>
      <c r="L28" s="52">
        <v>2774</v>
      </c>
      <c r="M28" s="101">
        <v>2765</v>
      </c>
      <c r="N28" s="101">
        <v>0</v>
      </c>
      <c r="O28" s="48">
        <v>2765</v>
      </c>
      <c r="P28" s="101">
        <v>2765</v>
      </c>
      <c r="Q28" s="101">
        <v>0</v>
      </c>
      <c r="R28" s="48">
        <v>2765</v>
      </c>
      <c r="S28" s="3"/>
    </row>
    <row r="29" spans="1:19" x14ac:dyDescent="0.25">
      <c r="A29" s="1"/>
      <c r="B29" s="54" t="s">
        <v>43</v>
      </c>
      <c r="C29" s="102" t="s">
        <v>44</v>
      </c>
      <c r="D29" s="46">
        <v>7455</v>
      </c>
      <c r="E29" s="56">
        <v>2</v>
      </c>
      <c r="F29" s="48">
        <v>7457</v>
      </c>
      <c r="G29" s="46">
        <v>7300</v>
      </c>
      <c r="H29" s="56">
        <v>1</v>
      </c>
      <c r="I29" s="49">
        <v>7301</v>
      </c>
      <c r="J29" s="57">
        <v>7500</v>
      </c>
      <c r="K29" s="103">
        <v>2</v>
      </c>
      <c r="L29" s="59">
        <v>7502</v>
      </c>
      <c r="M29" s="104">
        <v>7470</v>
      </c>
      <c r="N29" s="105">
        <v>2</v>
      </c>
      <c r="O29" s="48">
        <v>7472</v>
      </c>
      <c r="P29" s="104">
        <v>7470</v>
      </c>
      <c r="Q29" s="105">
        <v>1</v>
      </c>
      <c r="R29" s="48">
        <v>7471</v>
      </c>
      <c r="S29" s="3"/>
    </row>
    <row r="30" spans="1:19" x14ac:dyDescent="0.25">
      <c r="A30" s="1"/>
      <c r="B30" s="54" t="s">
        <v>45</v>
      </c>
      <c r="C30" s="68" t="s">
        <v>46</v>
      </c>
      <c r="D30" s="46">
        <v>6139</v>
      </c>
      <c r="E30" s="56">
        <v>29</v>
      </c>
      <c r="F30" s="48">
        <v>6168</v>
      </c>
      <c r="G30" s="46">
        <v>7200</v>
      </c>
      <c r="H30" s="56">
        <v>16</v>
      </c>
      <c r="I30" s="49">
        <v>7216</v>
      </c>
      <c r="J30" s="57">
        <v>7200</v>
      </c>
      <c r="K30" s="103">
        <v>34</v>
      </c>
      <c r="L30" s="59">
        <v>7234</v>
      </c>
      <c r="M30" s="104">
        <v>7250</v>
      </c>
      <c r="N30" s="105">
        <v>34</v>
      </c>
      <c r="O30" s="48">
        <v>7284</v>
      </c>
      <c r="P30" s="104">
        <v>7250</v>
      </c>
      <c r="Q30" s="105">
        <v>17</v>
      </c>
      <c r="R30" s="48">
        <v>7267</v>
      </c>
      <c r="S30" s="3"/>
    </row>
    <row r="31" spans="1:19" x14ac:dyDescent="0.25">
      <c r="A31" s="1"/>
      <c r="B31" s="54" t="s">
        <v>47</v>
      </c>
      <c r="C31" s="68" t="s">
        <v>48</v>
      </c>
      <c r="D31" s="46">
        <v>2033</v>
      </c>
      <c r="E31" s="47">
        <v>0</v>
      </c>
      <c r="F31" s="48">
        <v>2033</v>
      </c>
      <c r="G31" s="46">
        <v>2317</v>
      </c>
      <c r="H31" s="47">
        <v>0</v>
      </c>
      <c r="I31" s="49">
        <v>2317</v>
      </c>
      <c r="J31" s="57">
        <v>2700</v>
      </c>
      <c r="K31" s="58">
        <v>0</v>
      </c>
      <c r="L31" s="59">
        <v>2700</v>
      </c>
      <c r="M31" s="104">
        <v>2300</v>
      </c>
      <c r="N31" s="104">
        <v>0</v>
      </c>
      <c r="O31" s="48">
        <v>2300</v>
      </c>
      <c r="P31" s="104">
        <v>2300</v>
      </c>
      <c r="Q31" s="104">
        <v>0</v>
      </c>
      <c r="R31" s="48">
        <v>2300</v>
      </c>
      <c r="S31" s="3"/>
    </row>
    <row r="32" spans="1:19" x14ac:dyDescent="0.25">
      <c r="A32" s="1"/>
      <c r="B32" s="54" t="s">
        <v>49</v>
      </c>
      <c r="C32" s="68" t="s">
        <v>50</v>
      </c>
      <c r="D32" s="46">
        <v>59172</v>
      </c>
      <c r="E32" s="47">
        <v>0</v>
      </c>
      <c r="F32" s="48">
        <v>59172</v>
      </c>
      <c r="G32" s="46">
        <v>62736</v>
      </c>
      <c r="H32" s="47">
        <v>0</v>
      </c>
      <c r="I32" s="49">
        <v>62736</v>
      </c>
      <c r="J32" s="57">
        <v>71890</v>
      </c>
      <c r="K32" s="58">
        <v>0</v>
      </c>
      <c r="L32" s="59">
        <v>71890</v>
      </c>
      <c r="M32" s="104">
        <v>70990</v>
      </c>
      <c r="N32" s="104">
        <v>0</v>
      </c>
      <c r="O32" s="48">
        <v>70990</v>
      </c>
      <c r="P32" s="104">
        <v>70990</v>
      </c>
      <c r="Q32" s="104">
        <v>0</v>
      </c>
      <c r="R32" s="48">
        <v>70990</v>
      </c>
      <c r="S32" s="3"/>
    </row>
    <row r="33" spans="1:19" x14ac:dyDescent="0.25">
      <c r="A33" s="1"/>
      <c r="B33" s="54" t="s">
        <v>51</v>
      </c>
      <c r="C33" s="65" t="s">
        <v>52</v>
      </c>
      <c r="D33" s="46">
        <v>59062</v>
      </c>
      <c r="E33" s="47">
        <v>0</v>
      </c>
      <c r="F33" s="48">
        <v>59062</v>
      </c>
      <c r="G33" s="46">
        <v>62636</v>
      </c>
      <c r="H33" s="47">
        <v>0</v>
      </c>
      <c r="I33" s="49">
        <v>62636</v>
      </c>
      <c r="J33" s="57">
        <v>71050</v>
      </c>
      <c r="K33" s="58">
        <v>0</v>
      </c>
      <c r="L33" s="59">
        <v>71050</v>
      </c>
      <c r="M33" s="104">
        <v>70890</v>
      </c>
      <c r="N33" s="104">
        <v>0</v>
      </c>
      <c r="O33" s="48">
        <v>70890</v>
      </c>
      <c r="P33" s="104">
        <v>70890</v>
      </c>
      <c r="Q33" s="104">
        <v>0</v>
      </c>
      <c r="R33" s="48">
        <v>70890</v>
      </c>
      <c r="S33" s="3"/>
    </row>
    <row r="34" spans="1:19" x14ac:dyDescent="0.25">
      <c r="A34" s="1"/>
      <c r="B34" s="54" t="s">
        <v>53</v>
      </c>
      <c r="C34" s="106" t="s">
        <v>54</v>
      </c>
      <c r="D34" s="46">
        <v>110</v>
      </c>
      <c r="E34" s="47">
        <v>0</v>
      </c>
      <c r="F34" s="48">
        <v>110</v>
      </c>
      <c r="G34" s="46">
        <v>100</v>
      </c>
      <c r="H34" s="47">
        <v>0</v>
      </c>
      <c r="I34" s="49">
        <v>100</v>
      </c>
      <c r="J34" s="57">
        <v>840</v>
      </c>
      <c r="K34" s="58">
        <v>0</v>
      </c>
      <c r="L34" s="59">
        <v>840</v>
      </c>
      <c r="M34" s="104">
        <v>100</v>
      </c>
      <c r="N34" s="104">
        <v>0</v>
      </c>
      <c r="O34" s="48">
        <v>100</v>
      </c>
      <c r="P34" s="104">
        <v>100</v>
      </c>
      <c r="Q34" s="104">
        <v>0</v>
      </c>
      <c r="R34" s="48">
        <v>100</v>
      </c>
      <c r="S34" s="3"/>
    </row>
    <row r="35" spans="1:19" x14ac:dyDescent="0.25">
      <c r="A35" s="1"/>
      <c r="B35" s="54" t="s">
        <v>55</v>
      </c>
      <c r="C35" s="68" t="s">
        <v>56</v>
      </c>
      <c r="D35" s="46">
        <v>20218</v>
      </c>
      <c r="E35" s="47">
        <v>0</v>
      </c>
      <c r="F35" s="48">
        <v>20218</v>
      </c>
      <c r="G35" s="46">
        <v>22034</v>
      </c>
      <c r="H35" s="47">
        <v>0</v>
      </c>
      <c r="I35" s="49">
        <v>22034</v>
      </c>
      <c r="J35" s="57">
        <v>24492</v>
      </c>
      <c r="K35" s="58">
        <v>0</v>
      </c>
      <c r="L35" s="59">
        <v>24492</v>
      </c>
      <c r="M35" s="104">
        <v>24400</v>
      </c>
      <c r="N35" s="104">
        <v>0</v>
      </c>
      <c r="O35" s="48">
        <v>24400</v>
      </c>
      <c r="P35" s="104">
        <v>24400</v>
      </c>
      <c r="Q35" s="104">
        <v>0</v>
      </c>
      <c r="R35" s="48">
        <v>24400</v>
      </c>
      <c r="S35" s="3"/>
    </row>
    <row r="36" spans="1:19" x14ac:dyDescent="0.25">
      <c r="A36" s="1"/>
      <c r="B36" s="54" t="s">
        <v>57</v>
      </c>
      <c r="C36" s="68" t="s">
        <v>58</v>
      </c>
      <c r="D36" s="46">
        <v>0</v>
      </c>
      <c r="E36" s="47">
        <v>0</v>
      </c>
      <c r="F36" s="48">
        <v>0</v>
      </c>
      <c r="G36" s="46">
        <v>0</v>
      </c>
      <c r="H36" s="47">
        <v>0</v>
      </c>
      <c r="I36" s="49">
        <v>0</v>
      </c>
      <c r="J36" s="57">
        <v>0</v>
      </c>
      <c r="K36" s="58">
        <v>0</v>
      </c>
      <c r="L36" s="59">
        <v>0</v>
      </c>
      <c r="M36" s="104">
        <v>0</v>
      </c>
      <c r="N36" s="104">
        <v>0</v>
      </c>
      <c r="O36" s="48">
        <v>0</v>
      </c>
      <c r="P36" s="104">
        <v>0</v>
      </c>
      <c r="Q36" s="104">
        <v>0</v>
      </c>
      <c r="R36" s="48">
        <v>0</v>
      </c>
      <c r="S36" s="3"/>
    </row>
    <row r="37" spans="1:19" x14ac:dyDescent="0.25">
      <c r="A37" s="1"/>
      <c r="B37" s="54" t="s">
        <v>59</v>
      </c>
      <c r="C37" s="68" t="s">
        <v>60</v>
      </c>
      <c r="D37" s="46">
        <v>1144</v>
      </c>
      <c r="E37" s="47">
        <v>0</v>
      </c>
      <c r="F37" s="48">
        <v>1144</v>
      </c>
      <c r="G37" s="46">
        <v>1184</v>
      </c>
      <c r="H37" s="47">
        <v>0</v>
      </c>
      <c r="I37" s="49">
        <v>1184</v>
      </c>
      <c r="J37" s="57">
        <v>1500</v>
      </c>
      <c r="K37" s="58">
        <v>0</v>
      </c>
      <c r="L37" s="59">
        <v>1500</v>
      </c>
      <c r="M37" s="104">
        <v>1500</v>
      </c>
      <c r="N37" s="104">
        <v>0</v>
      </c>
      <c r="O37" s="48">
        <v>1500</v>
      </c>
      <c r="P37" s="104">
        <v>1500</v>
      </c>
      <c r="Q37" s="104">
        <v>0</v>
      </c>
      <c r="R37" s="48">
        <v>1500</v>
      </c>
      <c r="S37" s="3"/>
    </row>
    <row r="38" spans="1:19" ht="15.75" thickBot="1" x14ac:dyDescent="0.3">
      <c r="A38" s="1"/>
      <c r="B38" s="107" t="s">
        <v>61</v>
      </c>
      <c r="C38" s="108" t="s">
        <v>62</v>
      </c>
      <c r="D38" s="46">
        <v>2758</v>
      </c>
      <c r="E38" s="47">
        <v>0</v>
      </c>
      <c r="F38" s="72">
        <v>2758</v>
      </c>
      <c r="G38" s="46">
        <v>2500</v>
      </c>
      <c r="H38" s="47">
        <v>0</v>
      </c>
      <c r="I38" s="73">
        <v>2500</v>
      </c>
      <c r="J38" s="57">
        <v>3853</v>
      </c>
      <c r="K38" s="58">
        <v>0</v>
      </c>
      <c r="L38" s="59">
        <v>3853</v>
      </c>
      <c r="M38" s="109">
        <v>3600</v>
      </c>
      <c r="N38" s="109">
        <v>0</v>
      </c>
      <c r="O38" s="72">
        <v>3600</v>
      </c>
      <c r="P38" s="109">
        <v>3600</v>
      </c>
      <c r="Q38" s="109">
        <v>0</v>
      </c>
      <c r="R38" s="72">
        <v>3600</v>
      </c>
      <c r="S38" s="3"/>
    </row>
    <row r="39" spans="1:19" ht="15.75" thickBot="1" x14ac:dyDescent="0.3">
      <c r="A39" s="1"/>
      <c r="B39" s="77" t="s">
        <v>63</v>
      </c>
      <c r="C39" s="110" t="s">
        <v>64</v>
      </c>
      <c r="D39" s="111">
        <v>101961</v>
      </c>
      <c r="E39" s="111">
        <v>31</v>
      </c>
      <c r="F39" s="112">
        <v>101992</v>
      </c>
      <c r="G39" s="111">
        <v>108281</v>
      </c>
      <c r="H39" s="111">
        <v>17</v>
      </c>
      <c r="I39" s="113">
        <v>108298</v>
      </c>
      <c r="J39" s="114">
        <v>121909</v>
      </c>
      <c r="K39" s="115">
        <v>36</v>
      </c>
      <c r="L39" s="114">
        <v>121945</v>
      </c>
      <c r="M39" s="111">
        <v>120275</v>
      </c>
      <c r="N39" s="111">
        <v>36</v>
      </c>
      <c r="O39" s="112">
        <v>120311</v>
      </c>
      <c r="P39" s="111">
        <v>120275</v>
      </c>
      <c r="Q39" s="111">
        <v>18</v>
      </c>
      <c r="R39" s="112">
        <v>120293</v>
      </c>
      <c r="S39" s="3"/>
    </row>
    <row r="40" spans="1:19" ht="19.5" thickBot="1" x14ac:dyDescent="0.35">
      <c r="A40" s="1"/>
      <c r="B40" s="116" t="s">
        <v>65</v>
      </c>
      <c r="C40" s="117" t="s">
        <v>66</v>
      </c>
      <c r="D40" s="118">
        <v>65</v>
      </c>
      <c r="E40" s="118">
        <v>129</v>
      </c>
      <c r="F40" s="119">
        <v>194</v>
      </c>
      <c r="G40" s="118">
        <v>0</v>
      </c>
      <c r="H40" s="118">
        <v>113</v>
      </c>
      <c r="I40" s="120">
        <v>113</v>
      </c>
      <c r="J40" s="118">
        <v>0</v>
      </c>
      <c r="K40" s="118">
        <v>125</v>
      </c>
      <c r="L40" s="119">
        <v>125</v>
      </c>
      <c r="M40" s="121">
        <v>0</v>
      </c>
      <c r="N40" s="118">
        <v>125</v>
      </c>
      <c r="O40" s="119">
        <v>125</v>
      </c>
      <c r="P40" s="118">
        <v>0</v>
      </c>
      <c r="Q40" s="118">
        <v>119</v>
      </c>
      <c r="R40" s="119">
        <v>119</v>
      </c>
      <c r="S40" s="3"/>
    </row>
    <row r="41" spans="1:19" ht="15.75" thickBot="1" x14ac:dyDescent="0.3">
      <c r="A41" s="1"/>
      <c r="B41" s="122" t="s">
        <v>67</v>
      </c>
      <c r="C41" s="123" t="s">
        <v>68</v>
      </c>
      <c r="D41" s="124"/>
      <c r="E41" s="125"/>
      <c r="F41" s="126">
        <v>-13453</v>
      </c>
      <c r="G41" s="124"/>
      <c r="H41" s="127"/>
      <c r="I41" s="128">
        <v>-13175</v>
      </c>
      <c r="J41" s="129"/>
      <c r="K41" s="127"/>
      <c r="L41" s="126">
        <v>-13479</v>
      </c>
      <c r="M41" s="130"/>
      <c r="N41" s="127"/>
      <c r="O41" s="126">
        <v>-13520</v>
      </c>
      <c r="P41" s="124"/>
      <c r="Q41" s="127"/>
      <c r="R41" s="126">
        <v>-13526</v>
      </c>
      <c r="S41" s="3"/>
    </row>
    <row r="42" spans="1:19" s="136" customFormat="1" ht="8.25" customHeight="1" thickBot="1" x14ac:dyDescent="0.3">
      <c r="A42" s="131"/>
      <c r="B42" s="132"/>
      <c r="C42" s="133"/>
      <c r="D42" s="131"/>
      <c r="E42" s="134"/>
      <c r="F42" s="134"/>
      <c r="G42" s="131"/>
      <c r="H42" s="134"/>
      <c r="I42" s="134"/>
      <c r="J42" s="134"/>
      <c r="K42" s="134"/>
      <c r="L42" s="135"/>
      <c r="M42" s="135"/>
      <c r="N42" s="135"/>
      <c r="O42" s="135"/>
      <c r="P42" s="135"/>
      <c r="Q42" s="135"/>
      <c r="R42" s="135"/>
      <c r="S42" s="135"/>
    </row>
    <row r="43" spans="1:19" s="136" customFormat="1" ht="15.75" customHeight="1" x14ac:dyDescent="0.25">
      <c r="A43" s="131"/>
      <c r="B43" s="137"/>
      <c r="C43" s="138" t="s">
        <v>69</v>
      </c>
      <c r="D43" s="139" t="s">
        <v>70</v>
      </c>
      <c r="E43" s="134"/>
      <c r="F43" s="140"/>
      <c r="G43" s="139" t="s">
        <v>71</v>
      </c>
      <c r="H43" s="134"/>
      <c r="I43" s="134"/>
      <c r="J43" s="139" t="s">
        <v>72</v>
      </c>
      <c r="K43" s="134"/>
      <c r="L43" s="134"/>
      <c r="M43" s="139" t="s">
        <v>73</v>
      </c>
      <c r="N43" s="135"/>
      <c r="O43" s="135"/>
      <c r="P43" s="139" t="s">
        <v>73</v>
      </c>
      <c r="Q43" s="135"/>
      <c r="R43" s="135"/>
      <c r="S43" s="135"/>
    </row>
    <row r="44" spans="1:19" ht="15.75" thickBot="1" x14ac:dyDescent="0.3">
      <c r="A44" s="1"/>
      <c r="B44" s="137"/>
      <c r="C44" s="141"/>
      <c r="D44" s="142">
        <v>874</v>
      </c>
      <c r="E44" s="134"/>
      <c r="F44" s="140"/>
      <c r="G44" s="142">
        <v>874</v>
      </c>
      <c r="H44" s="143"/>
      <c r="I44" s="143"/>
      <c r="J44" s="142">
        <v>1051</v>
      </c>
      <c r="K44" s="143"/>
      <c r="L44" s="143"/>
      <c r="M44" s="142">
        <v>1051</v>
      </c>
      <c r="N44" s="3"/>
      <c r="O44" s="3"/>
      <c r="P44" s="142">
        <v>1051</v>
      </c>
      <c r="Q44" s="3"/>
      <c r="R44" s="3"/>
      <c r="S44" s="3"/>
    </row>
    <row r="45" spans="1:19" s="136" customFormat="1" ht="8.25" customHeight="1" thickBot="1" x14ac:dyDescent="0.3">
      <c r="A45" s="131"/>
      <c r="B45" s="137"/>
      <c r="C45" s="133"/>
      <c r="D45" s="134"/>
      <c r="E45" s="134"/>
      <c r="F45" s="140"/>
      <c r="G45" s="134"/>
      <c r="H45" s="134"/>
      <c r="I45" s="140"/>
      <c r="J45" s="140"/>
      <c r="K45" s="140"/>
      <c r="L45" s="135"/>
      <c r="M45" s="135"/>
      <c r="N45" s="135"/>
      <c r="O45" s="135"/>
      <c r="P45" s="135"/>
      <c r="Q45" s="135"/>
      <c r="R45" s="135"/>
      <c r="S45" s="135"/>
    </row>
    <row r="46" spans="1:19" s="136" customFormat="1" ht="37.5" customHeight="1" thickBot="1" x14ac:dyDescent="0.3">
      <c r="A46" s="131"/>
      <c r="B46" s="137"/>
      <c r="C46" s="138" t="s">
        <v>74</v>
      </c>
      <c r="D46" s="144" t="s">
        <v>75</v>
      </c>
      <c r="E46" s="145" t="s">
        <v>76</v>
      </c>
      <c r="F46" s="140"/>
      <c r="G46" s="144" t="s">
        <v>75</v>
      </c>
      <c r="H46" s="145" t="s">
        <v>76</v>
      </c>
      <c r="I46" s="135"/>
      <c r="J46" s="144" t="s">
        <v>75</v>
      </c>
      <c r="K46" s="145" t="s">
        <v>76</v>
      </c>
      <c r="L46" s="146"/>
      <c r="M46" s="144" t="s">
        <v>75</v>
      </c>
      <c r="N46" s="145" t="s">
        <v>76</v>
      </c>
      <c r="O46" s="135"/>
      <c r="P46" s="144" t="s">
        <v>75</v>
      </c>
      <c r="Q46" s="145" t="s">
        <v>76</v>
      </c>
      <c r="R46" s="135"/>
      <c r="S46" s="135"/>
    </row>
    <row r="47" spans="1:19" ht="15.75" thickBot="1" x14ac:dyDescent="0.3">
      <c r="A47" s="1"/>
      <c r="B47" s="147"/>
      <c r="C47" s="148"/>
      <c r="D47" s="149">
        <v>500</v>
      </c>
      <c r="E47" s="150">
        <v>0</v>
      </c>
      <c r="F47" s="140"/>
      <c r="G47" s="149">
        <v>200</v>
      </c>
      <c r="H47" s="150">
        <v>0</v>
      </c>
      <c r="I47" s="3"/>
      <c r="J47" s="149">
        <v>300</v>
      </c>
      <c r="K47" s="150">
        <v>0</v>
      </c>
      <c r="L47" s="143"/>
      <c r="M47" s="149">
        <v>200</v>
      </c>
      <c r="N47" s="150">
        <v>0</v>
      </c>
      <c r="O47" s="3"/>
      <c r="P47" s="149">
        <v>200</v>
      </c>
      <c r="Q47" s="150">
        <v>0</v>
      </c>
      <c r="R47" s="3"/>
      <c r="S47" s="3"/>
    </row>
    <row r="48" spans="1:19" x14ac:dyDescent="0.25">
      <c r="A48" s="1"/>
      <c r="B48" s="147"/>
      <c r="C48" s="133"/>
      <c r="D48" s="134"/>
      <c r="E48" s="134"/>
      <c r="F48" s="140"/>
      <c r="G48" s="134"/>
      <c r="H48" s="134"/>
      <c r="I48" s="140"/>
      <c r="J48" s="140"/>
      <c r="K48" s="140"/>
      <c r="L48" s="135"/>
      <c r="M48" s="3"/>
      <c r="N48" s="135"/>
      <c r="O48" s="135"/>
      <c r="P48" s="3"/>
      <c r="Q48" s="3"/>
      <c r="R48" s="3"/>
      <c r="S48" s="3"/>
    </row>
    <row r="49" spans="1:19" x14ac:dyDescent="0.25">
      <c r="A49" s="1"/>
      <c r="B49" s="147"/>
      <c r="C49" s="151" t="s">
        <v>77</v>
      </c>
      <c r="D49" s="152" t="s">
        <v>78</v>
      </c>
      <c r="E49" s="134"/>
      <c r="F49" s="3"/>
      <c r="G49" s="152" t="s">
        <v>79</v>
      </c>
      <c r="H49" s="3"/>
      <c r="I49" s="3"/>
      <c r="J49" s="152" t="s">
        <v>80</v>
      </c>
      <c r="K49" s="3"/>
      <c r="L49" s="153"/>
      <c r="M49" s="152" t="s">
        <v>81</v>
      </c>
      <c r="N49" s="153"/>
      <c r="O49" s="153"/>
      <c r="P49" s="152" t="s">
        <v>82</v>
      </c>
      <c r="Q49" s="3"/>
      <c r="R49" s="3"/>
      <c r="S49" s="3"/>
    </row>
    <row r="50" spans="1:19" x14ac:dyDescent="0.25">
      <c r="A50" s="1"/>
      <c r="B50" s="147"/>
      <c r="C50" s="154" t="s">
        <v>83</v>
      </c>
      <c r="D50" s="155"/>
      <c r="E50" s="134"/>
      <c r="F50" s="3"/>
      <c r="G50" s="155">
        <v>803</v>
      </c>
      <c r="H50" s="3"/>
      <c r="I50" s="3"/>
      <c r="J50" s="155">
        <v>1097</v>
      </c>
      <c r="K50" s="3"/>
      <c r="L50" s="156"/>
      <c r="M50" s="155">
        <v>982</v>
      </c>
      <c r="N50" s="156"/>
      <c r="O50" s="156"/>
      <c r="P50" s="155">
        <v>1002</v>
      </c>
      <c r="Q50" s="3"/>
      <c r="R50" s="3"/>
      <c r="S50" s="3"/>
    </row>
    <row r="51" spans="1:19" x14ac:dyDescent="0.25">
      <c r="A51" s="1"/>
      <c r="B51" s="147"/>
      <c r="C51" s="154" t="s">
        <v>84</v>
      </c>
      <c r="D51" s="155">
        <v>474</v>
      </c>
      <c r="E51" s="134"/>
      <c r="F51" s="3"/>
      <c r="G51" s="155">
        <v>174</v>
      </c>
      <c r="H51" s="3"/>
      <c r="I51" s="3"/>
      <c r="J51" s="155">
        <v>254</v>
      </c>
      <c r="K51" s="3"/>
      <c r="L51" s="156"/>
      <c r="M51" s="155">
        <v>270</v>
      </c>
      <c r="N51" s="156"/>
      <c r="O51" s="156"/>
      <c r="P51" s="155">
        <v>290</v>
      </c>
      <c r="Q51" s="3"/>
      <c r="R51" s="3"/>
      <c r="S51" s="3"/>
    </row>
    <row r="52" spans="1:19" x14ac:dyDescent="0.25">
      <c r="A52" s="1"/>
      <c r="B52" s="147"/>
      <c r="C52" s="154" t="s">
        <v>85</v>
      </c>
      <c r="D52" s="155">
        <v>203</v>
      </c>
      <c r="E52" s="134"/>
      <c r="F52" s="3"/>
      <c r="G52" s="155">
        <v>213</v>
      </c>
      <c r="H52" s="3"/>
      <c r="I52" s="3"/>
      <c r="J52" s="155">
        <v>432</v>
      </c>
      <c r="K52" s="3"/>
      <c r="L52" s="156"/>
      <c r="M52" s="155">
        <v>300</v>
      </c>
      <c r="N52" s="156"/>
      <c r="O52" s="156"/>
      <c r="P52" s="155">
        <v>300</v>
      </c>
      <c r="Q52" s="3"/>
      <c r="R52" s="3"/>
      <c r="S52" s="3"/>
    </row>
    <row r="53" spans="1:19" x14ac:dyDescent="0.25">
      <c r="A53" s="1"/>
      <c r="B53" s="147"/>
      <c r="C53" s="154" t="s">
        <v>86</v>
      </c>
      <c r="D53" s="155">
        <v>62</v>
      </c>
      <c r="E53" s="134"/>
      <c r="F53" s="3"/>
      <c r="G53" s="155">
        <v>212</v>
      </c>
      <c r="H53" s="3"/>
      <c r="I53" s="3"/>
      <c r="J53" s="155">
        <v>212</v>
      </c>
      <c r="K53" s="3"/>
      <c r="L53" s="156"/>
      <c r="M53" s="155">
        <v>212</v>
      </c>
      <c r="N53" s="156"/>
      <c r="O53" s="156"/>
      <c r="P53" s="155">
        <v>212</v>
      </c>
      <c r="Q53" s="3"/>
      <c r="R53" s="3"/>
      <c r="S53" s="3"/>
    </row>
    <row r="54" spans="1:19" x14ac:dyDescent="0.25">
      <c r="A54" s="1"/>
      <c r="B54" s="147"/>
      <c r="C54" s="157" t="s">
        <v>87</v>
      </c>
      <c r="D54" s="155">
        <v>330</v>
      </c>
      <c r="E54" s="134"/>
      <c r="F54" s="3"/>
      <c r="G54" s="155">
        <v>204</v>
      </c>
      <c r="H54" s="3"/>
      <c r="I54" s="3"/>
      <c r="J54" s="155">
        <v>199</v>
      </c>
      <c r="K54" s="3"/>
      <c r="L54" s="156"/>
      <c r="M54" s="155">
        <v>200</v>
      </c>
      <c r="N54" s="156"/>
      <c r="O54" s="156"/>
      <c r="P54" s="155">
        <v>200</v>
      </c>
      <c r="Q54" s="3"/>
      <c r="R54" s="3"/>
      <c r="S54" s="3"/>
    </row>
    <row r="55" spans="1:19" ht="10.5" customHeight="1" x14ac:dyDescent="0.25">
      <c r="A55" s="1"/>
      <c r="B55" s="147"/>
      <c r="C55" s="133"/>
      <c r="D55" s="134"/>
      <c r="E55" s="134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</row>
    <row r="56" spans="1:19" x14ac:dyDescent="0.25">
      <c r="A56" s="1"/>
      <c r="B56" s="147"/>
      <c r="C56" s="151" t="s">
        <v>88</v>
      </c>
      <c r="D56" s="152" t="s">
        <v>78</v>
      </c>
      <c r="E56" s="134"/>
      <c r="F56" s="140"/>
      <c r="G56" s="152" t="s">
        <v>89</v>
      </c>
      <c r="H56" s="134"/>
      <c r="I56" s="140"/>
      <c r="J56" s="152" t="s">
        <v>80</v>
      </c>
      <c r="K56" s="140"/>
      <c r="L56" s="3"/>
      <c r="M56" s="152" t="s">
        <v>81</v>
      </c>
      <c r="N56" s="153"/>
      <c r="O56" s="153"/>
      <c r="P56" s="152" t="s">
        <v>82</v>
      </c>
      <c r="Q56" s="3"/>
      <c r="R56" s="3"/>
      <c r="S56" s="3"/>
    </row>
    <row r="57" spans="1:19" x14ac:dyDescent="0.25">
      <c r="A57" s="1"/>
      <c r="B57" s="147"/>
      <c r="C57" s="154"/>
      <c r="D57" s="158">
        <v>185</v>
      </c>
      <c r="E57" s="134"/>
      <c r="F57" s="140"/>
      <c r="G57" s="158">
        <v>190</v>
      </c>
      <c r="H57" s="134"/>
      <c r="I57" s="140"/>
      <c r="J57" s="158">
        <v>195</v>
      </c>
      <c r="K57" s="140"/>
      <c r="L57" s="3"/>
      <c r="M57" s="158">
        <v>197</v>
      </c>
      <c r="N57" s="3"/>
      <c r="O57" s="3"/>
      <c r="P57" s="158">
        <v>197</v>
      </c>
      <c r="Q57" s="3"/>
      <c r="R57" s="3"/>
      <c r="S57" s="3"/>
    </row>
    <row r="58" spans="1:19" x14ac:dyDescent="0.25">
      <c r="A58" s="1"/>
      <c r="B58" s="147"/>
      <c r="C58" s="133"/>
      <c r="D58" s="134"/>
      <c r="E58" s="134"/>
      <c r="F58" s="140"/>
      <c r="G58" s="134"/>
      <c r="H58" s="134"/>
      <c r="I58" s="140"/>
      <c r="J58" s="140"/>
      <c r="K58" s="140"/>
      <c r="L58" s="3"/>
      <c r="M58" s="3"/>
      <c r="N58" s="3"/>
      <c r="O58" s="3"/>
      <c r="P58" s="3"/>
      <c r="Q58" s="3"/>
      <c r="R58" s="3"/>
      <c r="S58" s="3"/>
    </row>
    <row r="59" spans="1:19" x14ac:dyDescent="0.25">
      <c r="A59" s="1"/>
      <c r="B59" s="159" t="s">
        <v>90</v>
      </c>
      <c r="C59" s="160"/>
      <c r="D59" s="161"/>
      <c r="E59" s="161"/>
      <c r="F59" s="161"/>
      <c r="G59" s="161"/>
      <c r="H59" s="161"/>
      <c r="I59" s="161"/>
      <c r="J59" s="161"/>
      <c r="K59" s="161"/>
      <c r="L59" s="162"/>
      <c r="M59" s="162"/>
      <c r="N59" s="162"/>
      <c r="O59" s="162"/>
      <c r="P59" s="162"/>
      <c r="Q59" s="162"/>
      <c r="R59" s="163"/>
      <c r="S59" s="3"/>
    </row>
    <row r="60" spans="1:19" x14ac:dyDescent="0.25">
      <c r="A60" s="1"/>
      <c r="B60" s="164"/>
      <c r="C60" s="136"/>
      <c r="D60" s="136"/>
      <c r="E60" s="136"/>
      <c r="F60" s="136"/>
      <c r="G60" s="136"/>
      <c r="H60" s="136"/>
      <c r="I60" s="136"/>
      <c r="J60" s="136"/>
      <c r="K60" s="136"/>
      <c r="L60" s="136"/>
      <c r="M60" s="136"/>
      <c r="N60" s="136"/>
      <c r="O60" s="136"/>
      <c r="P60" s="136"/>
      <c r="Q60" s="136"/>
      <c r="R60" s="165"/>
      <c r="S60" s="3"/>
    </row>
    <row r="61" spans="1:19" x14ac:dyDescent="0.25">
      <c r="A61" s="1"/>
      <c r="B61" s="166"/>
      <c r="C61" s="167"/>
      <c r="D61" s="167"/>
      <c r="E61" s="167"/>
      <c r="F61" s="167"/>
      <c r="G61" s="167"/>
      <c r="H61" s="167"/>
      <c r="I61" s="167"/>
      <c r="J61" s="167"/>
      <c r="K61" s="167"/>
      <c r="L61" s="136"/>
      <c r="M61" s="136"/>
      <c r="N61" s="136"/>
      <c r="O61" s="136"/>
      <c r="P61" s="136"/>
      <c r="Q61" s="136"/>
      <c r="R61" s="165"/>
      <c r="S61" s="3"/>
    </row>
    <row r="62" spans="1:19" x14ac:dyDescent="0.25">
      <c r="A62" s="1"/>
      <c r="B62" s="166"/>
      <c r="C62" s="167"/>
      <c r="D62" s="167"/>
      <c r="E62" s="167"/>
      <c r="F62" s="167"/>
      <c r="G62" s="167"/>
      <c r="H62" s="167"/>
      <c r="I62" s="167"/>
      <c r="J62" s="167"/>
      <c r="K62" s="167"/>
      <c r="L62" s="136"/>
      <c r="M62" s="136"/>
      <c r="N62" s="136"/>
      <c r="O62" s="136"/>
      <c r="P62" s="136"/>
      <c r="Q62" s="136"/>
      <c r="R62" s="165"/>
      <c r="S62" s="3"/>
    </row>
    <row r="63" spans="1:19" x14ac:dyDescent="0.25">
      <c r="A63" s="1"/>
      <c r="B63" s="166"/>
      <c r="C63" s="167"/>
      <c r="D63" s="167"/>
      <c r="E63" s="167"/>
      <c r="F63" s="167"/>
      <c r="G63" s="167"/>
      <c r="H63" s="167"/>
      <c r="I63" s="167"/>
      <c r="J63" s="167"/>
      <c r="K63" s="167"/>
      <c r="L63" s="136"/>
      <c r="M63" s="136"/>
      <c r="N63" s="136"/>
      <c r="O63" s="136"/>
      <c r="P63" s="136"/>
      <c r="Q63" s="136"/>
      <c r="R63" s="165"/>
      <c r="S63" s="3"/>
    </row>
    <row r="64" spans="1:19" x14ac:dyDescent="0.25">
      <c r="A64" s="1"/>
      <c r="B64" s="166"/>
      <c r="C64" s="167"/>
      <c r="D64" s="167"/>
      <c r="E64" s="167"/>
      <c r="F64" s="167"/>
      <c r="G64" s="167"/>
      <c r="H64" s="167"/>
      <c r="I64" s="167"/>
      <c r="J64" s="167"/>
      <c r="K64" s="167"/>
      <c r="L64" s="136"/>
      <c r="M64" s="136"/>
      <c r="N64" s="136"/>
      <c r="O64" s="136"/>
      <c r="P64" s="136"/>
      <c r="Q64" s="136"/>
      <c r="R64" s="165"/>
      <c r="S64" s="3"/>
    </row>
    <row r="65" spans="1:19" x14ac:dyDescent="0.25">
      <c r="A65" s="1"/>
      <c r="B65" s="168"/>
      <c r="C65" s="169"/>
      <c r="D65" s="170"/>
      <c r="E65" s="170"/>
      <c r="F65" s="170"/>
      <c r="G65" s="170"/>
      <c r="H65" s="170"/>
      <c r="I65" s="170"/>
      <c r="J65" s="170"/>
      <c r="K65" s="170"/>
      <c r="L65" s="136"/>
      <c r="M65" s="136"/>
      <c r="N65" s="136"/>
      <c r="O65" s="136"/>
      <c r="P65" s="136"/>
      <c r="Q65" s="136"/>
      <c r="R65" s="165"/>
      <c r="S65" s="3"/>
    </row>
    <row r="66" spans="1:19" x14ac:dyDescent="0.25">
      <c r="A66" s="1"/>
      <c r="B66" s="171"/>
      <c r="C66" s="172"/>
      <c r="D66" s="170"/>
      <c r="E66" s="170"/>
      <c r="F66" s="170"/>
      <c r="G66" s="170"/>
      <c r="H66" s="170"/>
      <c r="I66" s="170"/>
      <c r="J66" s="170"/>
      <c r="K66" s="170"/>
      <c r="L66" s="136"/>
      <c r="M66" s="136"/>
      <c r="N66" s="136"/>
      <c r="O66" s="136"/>
      <c r="P66" s="136"/>
      <c r="Q66" s="136"/>
      <c r="R66" s="165"/>
      <c r="S66" s="3"/>
    </row>
    <row r="67" spans="1:19" x14ac:dyDescent="0.25">
      <c r="A67" s="1"/>
      <c r="B67" s="168"/>
      <c r="C67" s="173"/>
      <c r="D67" s="170"/>
      <c r="E67" s="170"/>
      <c r="F67" s="170"/>
      <c r="G67" s="170"/>
      <c r="H67" s="170"/>
      <c r="I67" s="170"/>
      <c r="J67" s="170"/>
      <c r="K67" s="170"/>
      <c r="L67" s="136"/>
      <c r="M67" s="136"/>
      <c r="N67" s="136"/>
      <c r="O67" s="136"/>
      <c r="P67" s="136"/>
      <c r="Q67" s="136"/>
      <c r="R67" s="165"/>
      <c r="S67" s="3"/>
    </row>
    <row r="68" spans="1:19" x14ac:dyDescent="0.25">
      <c r="A68" s="1"/>
      <c r="B68" s="168"/>
      <c r="C68" s="173"/>
      <c r="D68" s="170"/>
      <c r="E68" s="170"/>
      <c r="F68" s="170"/>
      <c r="G68" s="170"/>
      <c r="H68" s="170"/>
      <c r="I68" s="170"/>
      <c r="J68" s="170"/>
      <c r="K68" s="170"/>
      <c r="L68" s="136"/>
      <c r="M68" s="136"/>
      <c r="N68" s="136"/>
      <c r="O68" s="136"/>
      <c r="P68" s="136"/>
      <c r="Q68" s="136"/>
      <c r="R68" s="165"/>
      <c r="S68" s="3"/>
    </row>
    <row r="69" spans="1:19" x14ac:dyDescent="0.25">
      <c r="A69" s="1"/>
      <c r="B69" s="174"/>
      <c r="C69" s="175"/>
      <c r="D69" s="176"/>
      <c r="E69" s="176"/>
      <c r="F69" s="176"/>
      <c r="G69" s="176"/>
      <c r="H69" s="176"/>
      <c r="I69" s="176"/>
      <c r="J69" s="176"/>
      <c r="K69" s="176"/>
      <c r="L69" s="177"/>
      <c r="M69" s="177"/>
      <c r="N69" s="177"/>
      <c r="O69" s="177"/>
      <c r="P69" s="177"/>
      <c r="Q69" s="177"/>
      <c r="R69" s="178"/>
      <c r="S69" s="3"/>
    </row>
    <row r="70" spans="1:19" x14ac:dyDescent="0.25">
      <c r="A70" s="131"/>
      <c r="B70" s="179"/>
      <c r="C70" s="180"/>
      <c r="D70" s="181"/>
      <c r="E70" s="181"/>
      <c r="F70" s="181"/>
      <c r="G70" s="181"/>
      <c r="H70" s="181"/>
      <c r="I70" s="181"/>
      <c r="J70" s="181"/>
      <c r="K70" s="181"/>
      <c r="L70" s="3"/>
      <c r="M70" s="3"/>
      <c r="N70" s="3"/>
      <c r="O70" s="3"/>
      <c r="P70" s="3"/>
      <c r="Q70" s="3"/>
      <c r="R70" s="3"/>
      <c r="S70" s="3"/>
    </row>
    <row r="71" spans="1:19" x14ac:dyDescent="0.25">
      <c r="A71" s="1"/>
      <c r="B71" s="182"/>
      <c r="C71" s="182"/>
      <c r="D71" s="182"/>
      <c r="E71" s="182"/>
      <c r="F71" s="182"/>
      <c r="G71" s="182"/>
      <c r="H71" s="182"/>
      <c r="I71" s="182"/>
      <c r="J71" s="182"/>
      <c r="K71" s="182"/>
      <c r="L71" s="3"/>
      <c r="M71" s="3"/>
      <c r="N71" s="3"/>
      <c r="O71" s="3"/>
      <c r="P71" s="3"/>
      <c r="Q71" s="3"/>
      <c r="R71" s="3"/>
      <c r="S71" s="3"/>
    </row>
    <row r="72" spans="1:19" x14ac:dyDescent="0.25">
      <c r="A72" s="1"/>
      <c r="B72" s="182" t="s">
        <v>91</v>
      </c>
      <c r="C72" s="183"/>
      <c r="D72" s="196">
        <v>43704</v>
      </c>
      <c r="E72" s="182"/>
      <c r="F72" s="182" t="s">
        <v>92</v>
      </c>
      <c r="G72" s="184" t="s">
        <v>123</v>
      </c>
      <c r="H72" s="182"/>
      <c r="I72" s="182"/>
      <c r="J72" s="182"/>
      <c r="K72" s="182"/>
      <c r="L72" s="3"/>
      <c r="M72" s="3"/>
      <c r="N72" s="3"/>
      <c r="O72" s="3"/>
      <c r="P72" s="3"/>
      <c r="Q72" s="3"/>
      <c r="R72" s="3"/>
      <c r="S72" s="3"/>
    </row>
    <row r="73" spans="1:19" ht="7.5" customHeight="1" x14ac:dyDescent="0.25">
      <c r="A73" s="1"/>
      <c r="B73" s="182"/>
      <c r="C73" s="182"/>
      <c r="D73" s="182"/>
      <c r="E73" s="182"/>
      <c r="F73" s="182"/>
      <c r="G73" s="182"/>
      <c r="H73" s="182"/>
      <c r="I73" s="182"/>
      <c r="J73" s="182"/>
      <c r="K73" s="182"/>
      <c r="L73" s="3"/>
      <c r="M73" s="3"/>
      <c r="N73" s="3"/>
      <c r="O73" s="3"/>
      <c r="P73" s="3"/>
      <c r="Q73" s="3"/>
      <c r="R73" s="3"/>
      <c r="S73" s="3"/>
    </row>
    <row r="74" spans="1:19" x14ac:dyDescent="0.25">
      <c r="A74" s="1"/>
      <c r="B74" s="182"/>
      <c r="C74" s="182"/>
      <c r="D74" s="185"/>
      <c r="E74" s="182"/>
      <c r="F74" s="182" t="s">
        <v>94</v>
      </c>
      <c r="G74" s="186"/>
      <c r="H74" s="182"/>
      <c r="I74" s="182"/>
      <c r="J74" s="182"/>
      <c r="K74" s="182"/>
      <c r="L74" s="3"/>
      <c r="M74" s="3"/>
      <c r="N74" s="3"/>
      <c r="O74" s="3"/>
      <c r="P74" s="3"/>
      <c r="Q74" s="3"/>
      <c r="R74" s="3"/>
      <c r="S74" s="3"/>
    </row>
    <row r="75" spans="1:19" x14ac:dyDescent="0.25">
      <c r="A75" s="1"/>
      <c r="B75" s="182"/>
      <c r="C75" s="182"/>
      <c r="D75" s="185"/>
      <c r="E75" s="182"/>
      <c r="F75" s="182"/>
      <c r="G75" s="186"/>
      <c r="H75" s="182"/>
      <c r="I75" s="182"/>
      <c r="J75" s="182"/>
      <c r="K75" s="182"/>
      <c r="L75" s="3"/>
      <c r="M75" s="3"/>
      <c r="N75" s="3"/>
      <c r="O75" s="3"/>
      <c r="P75" s="3"/>
      <c r="Q75" s="3"/>
      <c r="R75" s="3"/>
      <c r="S75" s="3"/>
    </row>
    <row r="76" spans="1:19" x14ac:dyDescent="0.25">
      <c r="A76" s="1"/>
      <c r="B76" s="182"/>
      <c r="C76" s="182"/>
      <c r="D76" s="182"/>
      <c r="E76" s="182"/>
      <c r="F76" s="182"/>
      <c r="G76" s="182"/>
      <c r="H76" s="182"/>
      <c r="I76" s="182"/>
      <c r="J76" s="182"/>
      <c r="K76" s="182"/>
      <c r="L76" s="3"/>
      <c r="M76" s="3"/>
      <c r="N76" s="3"/>
      <c r="O76" s="3"/>
      <c r="P76" s="3"/>
      <c r="Q76" s="3"/>
      <c r="R76" s="3"/>
      <c r="S76" s="3"/>
    </row>
    <row r="77" spans="1:19" x14ac:dyDescent="0.25">
      <c r="A77" s="131"/>
      <c r="B77" s="179"/>
      <c r="C77" s="180"/>
      <c r="D77" s="181"/>
      <c r="E77" s="181"/>
      <c r="F77" s="181"/>
      <c r="G77" s="181"/>
      <c r="H77" s="181"/>
      <c r="I77" s="181"/>
      <c r="J77" s="181"/>
      <c r="K77" s="181"/>
      <c r="L77" s="3"/>
      <c r="M77" s="3"/>
      <c r="N77" s="3"/>
      <c r="O77" s="3"/>
      <c r="P77" s="3"/>
      <c r="Q77" s="3"/>
      <c r="R77" s="3"/>
      <c r="S77" s="3"/>
    </row>
    <row r="78" spans="1:19" hidden="1" x14ac:dyDescent="0.25"/>
    <row r="79" spans="1:19" hidden="1" x14ac:dyDescent="0.25"/>
    <row r="80" spans="1:19" hidden="1" x14ac:dyDescent="0.25"/>
    <row r="81" hidden="1" x14ac:dyDescent="0.25"/>
    <row r="82" hidden="1" x14ac:dyDescent="0.25"/>
    <row r="83" hidden="1" x14ac:dyDescent="0.25"/>
    <row r="84" hidden="1" x14ac:dyDescent="0.25"/>
    <row r="85" hidden="1" x14ac:dyDescent="0.25"/>
    <row r="86" hidden="1" x14ac:dyDescent="0.25"/>
    <row r="87" hidden="1" x14ac:dyDescent="0.25"/>
    <row r="88" hidden="1" x14ac:dyDescent="0.25"/>
    <row r="89" hidden="1" x14ac:dyDescent="0.25"/>
    <row r="90" hidden="1" x14ac:dyDescent="0.25"/>
    <row r="91" hidden="1" x14ac:dyDescent="0.25"/>
    <row r="92" hidden="1" x14ac:dyDescent="0.25"/>
    <row r="93" hidden="1" x14ac:dyDescent="0.25"/>
    <row r="94" ht="15" hidden="1" customHeight="1" x14ac:dyDescent="0.25"/>
    <row r="95" hidden="1" x14ac:dyDescent="0.25"/>
    <row r="96" hidden="1" x14ac:dyDescent="0.25"/>
    <row r="97" hidden="1" x14ac:dyDescent="0.25"/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  <row r="106" hidden="1" x14ac:dyDescent="0.25"/>
    <row r="107" hidden="1" x14ac:dyDescent="0.25"/>
    <row r="108" ht="15" hidden="1" customHeight="1" x14ac:dyDescent="0.25"/>
    <row r="109" ht="15" hidden="1" customHeight="1" x14ac:dyDescent="0.25"/>
    <row r="110" hidden="1" x14ac:dyDescent="0.25"/>
    <row r="111" hidden="1" x14ac:dyDescent="0.25"/>
    <row r="112" hidden="1" x14ac:dyDescent="0.25"/>
    <row r="113" hidden="1" x14ac:dyDescent="0.25"/>
    <row r="114" hidden="1" x14ac:dyDescent="0.25"/>
    <row r="115" hidden="1" x14ac:dyDescent="0.25"/>
    <row r="116" hidden="1" x14ac:dyDescent="0.25"/>
    <row r="117" hidden="1" x14ac:dyDescent="0.25"/>
    <row r="118" hidden="1" x14ac:dyDescent="0.25"/>
    <row r="119" hidden="1" x14ac:dyDescent="0.25"/>
    <row r="120" hidden="1" x14ac:dyDescent="0.25"/>
    <row r="121" hidden="1" x14ac:dyDescent="0.25"/>
    <row r="122" hidden="1" x14ac:dyDescent="0.25"/>
    <row r="123" hidden="1" x14ac:dyDescent="0.25"/>
    <row r="124" hidden="1" x14ac:dyDescent="0.25"/>
    <row r="125" hidden="1" x14ac:dyDescent="0.25"/>
    <row r="126" hidden="1" x14ac:dyDescent="0.25"/>
    <row r="127" hidden="1" x14ac:dyDescent="0.25"/>
    <row r="128" hidden="1" x14ac:dyDescent="0.25"/>
    <row r="129" hidden="1" x14ac:dyDescent="0.25"/>
    <row r="130" hidden="1" x14ac:dyDescent="0.25"/>
    <row r="131" hidden="1" x14ac:dyDescent="0.25"/>
    <row r="132" hidden="1" x14ac:dyDescent="0.25"/>
    <row r="133" hidden="1" x14ac:dyDescent="0.25"/>
    <row r="134" hidden="1" x14ac:dyDescent="0.25"/>
    <row r="135" hidden="1" x14ac:dyDescent="0.25"/>
    <row r="136" hidden="1" x14ac:dyDescent="0.25"/>
    <row r="137" hidden="1" x14ac:dyDescent="0.25"/>
    <row r="138" hidden="1" x14ac:dyDescent="0.25"/>
    <row r="139" hidden="1" x14ac:dyDescent="0.25"/>
    <row r="140" hidden="1" x14ac:dyDescent="0.25"/>
    <row r="141" hidden="1" x14ac:dyDescent="0.25"/>
    <row r="142" hidden="1" x14ac:dyDescent="0.25"/>
    <row r="143" hidden="1" x14ac:dyDescent="0.25"/>
    <row r="144" hidden="1" x14ac:dyDescent="0.25"/>
    <row r="145" hidden="1" x14ac:dyDescent="0.25"/>
    <row r="146" hidden="1" x14ac:dyDescent="0.25"/>
    <row r="147" hidden="1" x14ac:dyDescent="0.25"/>
    <row r="148" hidden="1" x14ac:dyDescent="0.25"/>
    <row r="149" hidden="1" x14ac:dyDescent="0.25"/>
    <row r="150" hidden="1" x14ac:dyDescent="0.25"/>
    <row r="151" hidden="1" x14ac:dyDescent="0.25"/>
    <row r="152" hidden="1" x14ac:dyDescent="0.25"/>
    <row r="153" hidden="1" x14ac:dyDescent="0.25"/>
    <row r="154" hidden="1" x14ac:dyDescent="0.25"/>
    <row r="155" hidden="1" x14ac:dyDescent="0.25"/>
    <row r="156" hidden="1" x14ac:dyDescent="0.25"/>
    <row r="157" hidden="1" x14ac:dyDescent="0.25"/>
    <row r="158" hidden="1" x14ac:dyDescent="0.25"/>
    <row r="159" hidden="1" x14ac:dyDescent="0.25"/>
    <row r="160" hidden="1" x14ac:dyDescent="0.25"/>
    <row r="161" hidden="1" x14ac:dyDescent="0.25"/>
    <row r="162" hidden="1" x14ac:dyDescent="0.25"/>
    <row r="163" hidden="1" x14ac:dyDescent="0.25"/>
    <row r="164" hidden="1" x14ac:dyDescent="0.25"/>
    <row r="165" hidden="1" x14ac:dyDescent="0.25"/>
    <row r="166" hidden="1" x14ac:dyDescent="0.25"/>
    <row r="167" hidden="1" x14ac:dyDescent="0.25"/>
    <row r="168" hidden="1" x14ac:dyDescent="0.25"/>
    <row r="169" hidden="1" x14ac:dyDescent="0.25"/>
    <row r="170" hidden="1" x14ac:dyDescent="0.25"/>
    <row r="171" hidden="1" x14ac:dyDescent="0.25"/>
    <row r="172" hidden="1" x14ac:dyDescent="0.25"/>
    <row r="173" hidden="1" x14ac:dyDescent="0.25"/>
    <row r="174" hidden="1" x14ac:dyDescent="0.25"/>
    <row r="175" hidden="1" x14ac:dyDescent="0.25"/>
    <row r="176" hidden="1" x14ac:dyDescent="0.25"/>
    <row r="177" hidden="1" x14ac:dyDescent="0.25"/>
    <row r="178" hidden="1" x14ac:dyDescent="0.25"/>
    <row r="179" hidden="1" x14ac:dyDescent="0.25"/>
    <row r="180" hidden="1" x14ac:dyDescent="0.25"/>
    <row r="181" hidden="1" x14ac:dyDescent="0.25"/>
    <row r="182" hidden="1" x14ac:dyDescent="0.25"/>
    <row r="183" hidden="1" x14ac:dyDescent="0.25"/>
    <row r="184" hidden="1" x14ac:dyDescent="0.25"/>
    <row r="185" hidden="1" x14ac:dyDescent="0.25"/>
    <row r="186" hidden="1" x14ac:dyDescent="0.25"/>
    <row r="187" hidden="1" x14ac:dyDescent="0.25"/>
    <row r="188" hidden="1" x14ac:dyDescent="0.25"/>
    <row r="189" hidden="1" x14ac:dyDescent="0.25"/>
    <row r="190" hidden="1" x14ac:dyDescent="0.25"/>
    <row r="191" hidden="1" x14ac:dyDescent="0.25"/>
    <row r="192" hidden="1" x14ac:dyDescent="0.25"/>
    <row r="193" hidden="1" x14ac:dyDescent="0.25"/>
    <row r="194" hidden="1" x14ac:dyDescent="0.25"/>
    <row r="195" hidden="1" x14ac:dyDescent="0.25"/>
    <row r="196" hidden="1" x14ac:dyDescent="0.25"/>
    <row r="197" hidden="1" x14ac:dyDescent="0.25"/>
    <row r="198" hidden="1" x14ac:dyDescent="0.25"/>
    <row r="199" hidden="1" x14ac:dyDescent="0.25"/>
    <row r="200" hidden="1" x14ac:dyDescent="0.25"/>
    <row r="201" hidden="1" x14ac:dyDescent="0.25"/>
    <row r="202" hidden="1" x14ac:dyDescent="0.25"/>
    <row r="203" hidden="1" x14ac:dyDescent="0.25"/>
    <row r="204" hidden="1" x14ac:dyDescent="0.25"/>
    <row r="205" hidden="1" x14ac:dyDescent="0.25"/>
    <row r="206" hidden="1" x14ac:dyDescent="0.25"/>
    <row r="207" hidden="1" x14ac:dyDescent="0.25"/>
    <row r="208" hidden="1" x14ac:dyDescent="0.25"/>
    <row r="209" hidden="1" x14ac:dyDescent="0.25"/>
    <row r="210" hidden="1" x14ac:dyDescent="0.25"/>
    <row r="211" hidden="1" x14ac:dyDescent="0.25"/>
    <row r="212" hidden="1" x14ac:dyDescent="0.25"/>
    <row r="213" hidden="1" x14ac:dyDescent="0.25"/>
    <row r="214" hidden="1" x14ac:dyDescent="0.25"/>
    <row r="215" hidden="1" x14ac:dyDescent="0.25"/>
    <row r="216" hidden="1" x14ac:dyDescent="0.25"/>
    <row r="217" hidden="1" x14ac:dyDescent="0.25"/>
    <row r="218" hidden="1" x14ac:dyDescent="0.25"/>
    <row r="219" hidden="1" x14ac:dyDescent="0.25"/>
    <row r="220" hidden="1" x14ac:dyDescent="0.25"/>
    <row r="221" hidden="1" x14ac:dyDescent="0.25"/>
    <row r="222" hidden="1" x14ac:dyDescent="0.25"/>
    <row r="223" hidden="1" x14ac:dyDescent="0.25"/>
    <row r="224" hidden="1" x14ac:dyDescent="0.25"/>
    <row r="225" hidden="1" x14ac:dyDescent="0.25"/>
    <row r="226" hidden="1" x14ac:dyDescent="0.25"/>
    <row r="227" hidden="1" x14ac:dyDescent="0.25"/>
    <row r="228" hidden="1" x14ac:dyDescent="0.25"/>
    <row r="229" hidden="1" x14ac:dyDescent="0.25"/>
    <row r="230" hidden="1" x14ac:dyDescent="0.25"/>
    <row r="231" hidden="1" x14ac:dyDescent="0.25"/>
    <row r="232" hidden="1" x14ac:dyDescent="0.25"/>
    <row r="233" hidden="1" x14ac:dyDescent="0.25"/>
    <row r="234" hidden="1" x14ac:dyDescent="0.25"/>
    <row r="235" hidden="1" x14ac:dyDescent="0.25"/>
    <row r="236" hidden="1" x14ac:dyDescent="0.25"/>
    <row r="237" hidden="1" x14ac:dyDescent="0.25"/>
    <row r="238" hidden="1" x14ac:dyDescent="0.25"/>
    <row r="239" hidden="1" x14ac:dyDescent="0.25"/>
    <row r="240" hidden="1" x14ac:dyDescent="0.25"/>
    <row r="241" hidden="1" x14ac:dyDescent="0.25"/>
    <row r="242" hidden="1" x14ac:dyDescent="0.25"/>
    <row r="243" hidden="1" x14ac:dyDescent="0.25"/>
    <row r="244" hidden="1" x14ac:dyDescent="0.25"/>
    <row r="245" hidden="1" x14ac:dyDescent="0.25"/>
    <row r="246" hidden="1" x14ac:dyDescent="0.25"/>
    <row r="247" hidden="1" x14ac:dyDescent="0.25"/>
    <row r="248" hidden="1" x14ac:dyDescent="0.25"/>
    <row r="249" hidden="1" x14ac:dyDescent="0.25"/>
    <row r="250" hidden="1" x14ac:dyDescent="0.25"/>
    <row r="251" hidden="1" x14ac:dyDescent="0.25"/>
    <row r="252" hidden="1" x14ac:dyDescent="0.25"/>
    <row r="253" hidden="1" x14ac:dyDescent="0.25"/>
    <row r="254" hidden="1" x14ac:dyDescent="0.25"/>
    <row r="255" hidden="1" x14ac:dyDescent="0.25"/>
    <row r="256" hidden="1" x14ac:dyDescent="0.25"/>
    <row r="257" hidden="1" x14ac:dyDescent="0.25"/>
    <row r="258" hidden="1" x14ac:dyDescent="0.25"/>
    <row r="259" hidden="1" x14ac:dyDescent="0.25"/>
    <row r="260" hidden="1" x14ac:dyDescent="0.25"/>
    <row r="261" hidden="1" x14ac:dyDescent="0.25"/>
    <row r="262" hidden="1" x14ac:dyDescent="0.25"/>
    <row r="263" hidden="1" x14ac:dyDescent="0.25"/>
    <row r="264" hidden="1" x14ac:dyDescent="0.25"/>
  </sheetData>
  <mergeCells count="58">
    <mergeCell ref="C46:C47"/>
    <mergeCell ref="D59:K59"/>
    <mergeCell ref="B61:K61"/>
    <mergeCell ref="B62:K62"/>
    <mergeCell ref="B63:K63"/>
    <mergeCell ref="B64:K64"/>
    <mergeCell ref="N26:N27"/>
    <mergeCell ref="O26:O27"/>
    <mergeCell ref="P26:P27"/>
    <mergeCell ref="Q26:Q27"/>
    <mergeCell ref="R26:R27"/>
    <mergeCell ref="C43:C44"/>
    <mergeCell ref="H26:H27"/>
    <mergeCell ref="I26:I27"/>
    <mergeCell ref="J26:J27"/>
    <mergeCell ref="K26:K27"/>
    <mergeCell ref="L26:L27"/>
    <mergeCell ref="M26:M27"/>
    <mergeCell ref="B26:B27"/>
    <mergeCell ref="C26:C27"/>
    <mergeCell ref="D26:D27"/>
    <mergeCell ref="E26:E27"/>
    <mergeCell ref="F26:F27"/>
    <mergeCell ref="G26:G27"/>
    <mergeCell ref="N13:N14"/>
    <mergeCell ref="O13:O14"/>
    <mergeCell ref="P13:P14"/>
    <mergeCell ref="Q13:Q14"/>
    <mergeCell ref="R13:R14"/>
    <mergeCell ref="D25:F25"/>
    <mergeCell ref="G25:I25"/>
    <mergeCell ref="J25:L25"/>
    <mergeCell ref="M25:O25"/>
    <mergeCell ref="P25:R25"/>
    <mergeCell ref="H13:H14"/>
    <mergeCell ref="I13:I14"/>
    <mergeCell ref="J13:J14"/>
    <mergeCell ref="K13:K14"/>
    <mergeCell ref="L13:L14"/>
    <mergeCell ref="M13:M14"/>
    <mergeCell ref="B13:B14"/>
    <mergeCell ref="C13:C14"/>
    <mergeCell ref="D13:D14"/>
    <mergeCell ref="E13:E14"/>
    <mergeCell ref="F13:F14"/>
    <mergeCell ref="G13:G14"/>
    <mergeCell ref="P10:R10"/>
    <mergeCell ref="D12:F12"/>
    <mergeCell ref="G12:I12"/>
    <mergeCell ref="J12:L12"/>
    <mergeCell ref="M12:O12"/>
    <mergeCell ref="P12:R12"/>
    <mergeCell ref="D4:K4"/>
    <mergeCell ref="D8:K8"/>
    <mergeCell ref="D10:F10"/>
    <mergeCell ref="G10:I10"/>
    <mergeCell ref="J10:L10"/>
    <mergeCell ref="M10:O10"/>
  </mergeCells>
  <pageMargins left="0.70866141732283472" right="0.70866141732283472" top="0.78740157480314965" bottom="0.78740157480314965" header="0.31496062992125984" footer="0.31496062992125984"/>
  <pageSetup paperSize="9" scale="3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S264"/>
  <sheetViews>
    <sheetView showGridLines="0" zoomScale="80" zoomScaleNormal="80" zoomScaleSheetLayoutView="80" workbookViewId="0">
      <selection activeCell="H74" sqref="H74"/>
    </sheetView>
  </sheetViews>
  <sheetFormatPr defaultColWidth="0" defaultRowHeight="15" zeroHeight="1" x14ac:dyDescent="0.25"/>
  <cols>
    <col min="1" max="1" width="4.5703125" customWidth="1"/>
    <col min="2" max="2" width="9.140625" customWidth="1"/>
    <col min="3" max="3" width="65.7109375" customWidth="1"/>
    <col min="4" max="4" width="20.7109375" customWidth="1"/>
    <col min="5" max="6" width="14.28515625" customWidth="1"/>
    <col min="7" max="7" width="21.28515625" style="187" customWidth="1"/>
    <col min="8" max="9" width="14.28515625" customWidth="1"/>
    <col min="10" max="10" width="20.85546875" customWidth="1"/>
    <col min="11" max="12" width="14.28515625" customWidth="1"/>
    <col min="13" max="13" width="21.140625" customWidth="1"/>
    <col min="14" max="15" width="14.28515625" customWidth="1"/>
    <col min="16" max="16" width="21.42578125" customWidth="1"/>
    <col min="17" max="18" width="14.28515625" customWidth="1"/>
    <col min="19" max="19" width="4" style="4" customWidth="1"/>
    <col min="20" max="16384" width="9.140625" style="4" hidden="1"/>
  </cols>
  <sheetData>
    <row r="1" spans="1:19" x14ac:dyDescent="0.25">
      <c r="A1" s="197"/>
      <c r="B1" s="197"/>
      <c r="C1" s="197"/>
      <c r="D1" s="197"/>
      <c r="E1" s="197"/>
      <c r="F1" s="197"/>
      <c r="G1" s="198"/>
      <c r="H1" s="197"/>
      <c r="I1" s="197"/>
      <c r="J1" s="197"/>
      <c r="K1" s="197"/>
      <c r="L1" s="199"/>
      <c r="M1" s="199"/>
      <c r="N1" s="199"/>
      <c r="O1" s="199"/>
      <c r="P1" s="199"/>
      <c r="Q1" s="199"/>
      <c r="R1" s="199"/>
      <c r="S1" s="199"/>
    </row>
    <row r="2" spans="1:19" ht="21" x14ac:dyDescent="0.35">
      <c r="A2" s="197"/>
      <c r="B2" s="200" t="s">
        <v>0</v>
      </c>
      <c r="C2" s="197"/>
      <c r="D2" s="197"/>
      <c r="E2" s="197"/>
      <c r="F2" s="197"/>
      <c r="G2" s="198"/>
      <c r="H2" s="197"/>
      <c r="I2" s="197"/>
      <c r="J2" s="197"/>
      <c r="K2" s="197"/>
      <c r="L2" s="199"/>
      <c r="M2" s="199"/>
      <c r="N2" s="199"/>
      <c r="O2" s="199"/>
      <c r="P2" s="199"/>
      <c r="Q2" s="199"/>
      <c r="R2" s="199"/>
      <c r="S2" s="199"/>
    </row>
    <row r="3" spans="1:19" ht="7.5" customHeight="1" x14ac:dyDescent="0.25">
      <c r="A3" s="197"/>
      <c r="B3" s="197"/>
      <c r="C3" s="197"/>
      <c r="D3" s="197"/>
      <c r="E3" s="197"/>
      <c r="F3" s="197"/>
      <c r="G3" s="198"/>
      <c r="H3" s="197"/>
      <c r="I3" s="197"/>
      <c r="J3" s="197"/>
      <c r="K3" s="197"/>
      <c r="L3" s="199"/>
      <c r="M3" s="199"/>
      <c r="N3" s="199"/>
      <c r="O3" s="199"/>
      <c r="P3" s="199"/>
      <c r="Q3" s="199"/>
      <c r="R3" s="199"/>
      <c r="S3" s="199"/>
    </row>
    <row r="4" spans="1:19" ht="21" x14ac:dyDescent="0.35">
      <c r="A4" s="197"/>
      <c r="B4" s="197" t="s">
        <v>1</v>
      </c>
      <c r="C4" s="197"/>
      <c r="D4" s="201" t="str">
        <f>'[12]NR 2020'!D4:U4</f>
        <v>Středisko volného času Domeček Chomutov, příspěvková organizace</v>
      </c>
      <c r="E4" s="201"/>
      <c r="F4" s="201"/>
      <c r="G4" s="201"/>
      <c r="H4" s="201"/>
      <c r="I4" s="201"/>
      <c r="J4" s="201"/>
      <c r="K4" s="201"/>
      <c r="L4" s="199"/>
      <c r="M4" s="199"/>
      <c r="N4" s="199"/>
      <c r="O4" s="199"/>
      <c r="P4" s="199"/>
      <c r="Q4" s="199"/>
      <c r="R4" s="199"/>
      <c r="S4" s="199"/>
    </row>
    <row r="5" spans="1:19" ht="3.75" customHeight="1" x14ac:dyDescent="0.25">
      <c r="A5" s="197"/>
      <c r="B5" s="197"/>
      <c r="C5" s="197"/>
      <c r="D5" s="202"/>
      <c r="E5" s="202"/>
      <c r="F5" s="202"/>
      <c r="G5" s="202"/>
      <c r="H5" s="202"/>
      <c r="I5" s="202"/>
      <c r="J5" s="202"/>
      <c r="K5" s="202"/>
      <c r="L5" s="199"/>
      <c r="M5" s="199"/>
      <c r="N5" s="199"/>
      <c r="O5" s="199"/>
      <c r="P5" s="199"/>
      <c r="Q5" s="199"/>
      <c r="R5" s="199"/>
      <c r="S5" s="199"/>
    </row>
    <row r="6" spans="1:19" x14ac:dyDescent="0.25">
      <c r="A6" s="197"/>
      <c r="B6" s="197" t="s">
        <v>2</v>
      </c>
      <c r="C6" s="197"/>
      <c r="D6" s="203" t="str">
        <f>'[12]NR 2020'!D6</f>
        <v>71 29 41 47</v>
      </c>
      <c r="E6" s="202"/>
      <c r="F6" s="202"/>
      <c r="G6" s="202"/>
      <c r="H6" s="202"/>
      <c r="I6" s="202"/>
      <c r="J6" s="202"/>
      <c r="K6" s="202"/>
      <c r="L6" s="199"/>
      <c r="M6" s="199"/>
      <c r="N6" s="199"/>
      <c r="O6" s="199"/>
      <c r="P6" s="199"/>
      <c r="Q6" s="199"/>
      <c r="R6" s="199"/>
      <c r="S6" s="199"/>
    </row>
    <row r="7" spans="1:19" ht="3.75" customHeight="1" x14ac:dyDescent="0.25">
      <c r="A7" s="197"/>
      <c r="B7" s="197"/>
      <c r="C7" s="197"/>
      <c r="D7" s="202"/>
      <c r="E7" s="202"/>
      <c r="F7" s="202"/>
      <c r="G7" s="202"/>
      <c r="H7" s="202"/>
      <c r="I7" s="202"/>
      <c r="J7" s="202"/>
      <c r="K7" s="202"/>
      <c r="L7" s="199"/>
      <c r="M7" s="199"/>
      <c r="N7" s="199"/>
      <c r="O7" s="199"/>
      <c r="P7" s="199"/>
      <c r="Q7" s="199"/>
      <c r="R7" s="199"/>
      <c r="S7" s="199"/>
    </row>
    <row r="8" spans="1:19" x14ac:dyDescent="0.25">
      <c r="A8" s="197"/>
      <c r="B8" s="197" t="s">
        <v>3</v>
      </c>
      <c r="C8" s="197"/>
      <c r="D8" s="204" t="str">
        <f>'[12]NR 2020'!D8:U8</f>
        <v>Jiráskova 4140, 430 03  Chomutov</v>
      </c>
      <c r="E8" s="204"/>
      <c r="F8" s="204"/>
      <c r="G8" s="204"/>
      <c r="H8" s="204"/>
      <c r="I8" s="204"/>
      <c r="J8" s="204"/>
      <c r="K8" s="204"/>
      <c r="L8" s="199"/>
      <c r="M8" s="199"/>
      <c r="N8" s="199"/>
      <c r="O8" s="199"/>
      <c r="P8" s="199"/>
      <c r="Q8" s="199"/>
      <c r="R8" s="199"/>
      <c r="S8" s="199"/>
    </row>
    <row r="9" spans="1:19" ht="15.75" thickBot="1" x14ac:dyDescent="0.3">
      <c r="A9" s="197"/>
      <c r="B9" s="197"/>
      <c r="C9" s="197"/>
      <c r="D9" s="197"/>
      <c r="E9" s="197"/>
      <c r="F9" s="197"/>
      <c r="G9" s="198"/>
      <c r="H9" s="197"/>
      <c r="I9" s="197"/>
      <c r="J9" s="197"/>
      <c r="K9" s="197"/>
      <c r="L9" s="199"/>
      <c r="M9" s="199"/>
      <c r="N9" s="199"/>
      <c r="O9" s="199"/>
      <c r="P9" s="199"/>
      <c r="Q9" s="199"/>
      <c r="R9" s="199"/>
      <c r="S9" s="199"/>
    </row>
    <row r="10" spans="1:19" ht="29.25" customHeight="1" thickBot="1" x14ac:dyDescent="0.3">
      <c r="A10" s="197"/>
      <c r="B10" s="205" t="s">
        <v>4</v>
      </c>
      <c r="C10" s="206" t="s">
        <v>5</v>
      </c>
      <c r="D10" s="207" t="s">
        <v>6</v>
      </c>
      <c r="E10" s="207"/>
      <c r="F10" s="208"/>
      <c r="G10" s="207" t="s">
        <v>7</v>
      </c>
      <c r="H10" s="207"/>
      <c r="I10" s="209"/>
      <c r="J10" s="210" t="s">
        <v>8</v>
      </c>
      <c r="K10" s="207"/>
      <c r="L10" s="208"/>
      <c r="M10" s="211" t="s">
        <v>9</v>
      </c>
      <c r="N10" s="207"/>
      <c r="O10" s="208"/>
      <c r="P10" s="207" t="s">
        <v>10</v>
      </c>
      <c r="Q10" s="207"/>
      <c r="R10" s="208"/>
      <c r="S10" s="199"/>
    </row>
    <row r="11" spans="1:19" ht="30.75" customHeight="1" thickBot="1" x14ac:dyDescent="0.3">
      <c r="A11" s="197"/>
      <c r="B11" s="212"/>
      <c r="C11" s="213"/>
      <c r="D11" s="214" t="s">
        <v>11</v>
      </c>
      <c r="E11" s="215" t="s">
        <v>12</v>
      </c>
      <c r="F11" s="215" t="s">
        <v>13</v>
      </c>
      <c r="G11" s="214" t="s">
        <v>11</v>
      </c>
      <c r="H11" s="215" t="s">
        <v>12</v>
      </c>
      <c r="I11" s="216" t="s">
        <v>13</v>
      </c>
      <c r="J11" s="216" t="s">
        <v>11</v>
      </c>
      <c r="K11" s="215" t="s">
        <v>12</v>
      </c>
      <c r="L11" s="215" t="s">
        <v>13</v>
      </c>
      <c r="M11" s="217" t="s">
        <v>11</v>
      </c>
      <c r="N11" s="215" t="s">
        <v>12</v>
      </c>
      <c r="O11" s="215" t="s">
        <v>13</v>
      </c>
      <c r="P11" s="214" t="s">
        <v>11</v>
      </c>
      <c r="Q11" s="215" t="s">
        <v>12</v>
      </c>
      <c r="R11" s="215" t="s">
        <v>13</v>
      </c>
      <c r="S11" s="199"/>
    </row>
    <row r="12" spans="1:19" ht="15.75" customHeight="1" thickBot="1" x14ac:dyDescent="0.3">
      <c r="A12" s="197"/>
      <c r="B12" s="218"/>
      <c r="C12" s="219" t="s">
        <v>14</v>
      </c>
      <c r="D12" s="220"/>
      <c r="E12" s="220"/>
      <c r="F12" s="221"/>
      <c r="G12" s="220"/>
      <c r="H12" s="220"/>
      <c r="I12" s="220"/>
      <c r="J12" s="222"/>
      <c r="K12" s="220"/>
      <c r="L12" s="221"/>
      <c r="M12" s="220"/>
      <c r="N12" s="220"/>
      <c r="O12" s="221"/>
      <c r="P12" s="220"/>
      <c r="Q12" s="220"/>
      <c r="R12" s="221"/>
      <c r="S12" s="199"/>
    </row>
    <row r="13" spans="1:19" ht="15.75" customHeight="1" x14ac:dyDescent="0.25">
      <c r="A13" s="197"/>
      <c r="B13" s="223" t="s">
        <v>4</v>
      </c>
      <c r="C13" s="224" t="s">
        <v>5</v>
      </c>
      <c r="D13" s="30" t="s">
        <v>15</v>
      </c>
      <c r="E13" s="31" t="s">
        <v>16</v>
      </c>
      <c r="F13" s="225" t="s">
        <v>14</v>
      </c>
      <c r="G13" s="33" t="s">
        <v>15</v>
      </c>
      <c r="H13" s="31" t="s">
        <v>16</v>
      </c>
      <c r="I13" s="226" t="s">
        <v>14</v>
      </c>
      <c r="J13" s="30" t="s">
        <v>15</v>
      </c>
      <c r="K13" s="31" t="s">
        <v>16</v>
      </c>
      <c r="L13" s="225" t="s">
        <v>14</v>
      </c>
      <c r="M13" s="35" t="s">
        <v>15</v>
      </c>
      <c r="N13" s="31" t="s">
        <v>16</v>
      </c>
      <c r="O13" s="225" t="s">
        <v>14</v>
      </c>
      <c r="P13" s="33" t="s">
        <v>15</v>
      </c>
      <c r="Q13" s="31" t="s">
        <v>16</v>
      </c>
      <c r="R13" s="225" t="s">
        <v>14</v>
      </c>
      <c r="S13" s="199"/>
    </row>
    <row r="14" spans="1:19" ht="15.75" thickBot="1" x14ac:dyDescent="0.3">
      <c r="A14" s="197"/>
      <c r="B14" s="227"/>
      <c r="C14" s="228"/>
      <c r="D14" s="38"/>
      <c r="E14" s="39"/>
      <c r="F14" s="229"/>
      <c r="G14" s="41"/>
      <c r="H14" s="39"/>
      <c r="I14" s="230"/>
      <c r="J14" s="38"/>
      <c r="K14" s="39"/>
      <c r="L14" s="229"/>
      <c r="M14" s="43"/>
      <c r="N14" s="39"/>
      <c r="O14" s="229"/>
      <c r="P14" s="41"/>
      <c r="Q14" s="39"/>
      <c r="R14" s="229"/>
      <c r="S14" s="199"/>
    </row>
    <row r="15" spans="1:19" x14ac:dyDescent="0.25">
      <c r="A15" s="197"/>
      <c r="B15" s="44" t="s">
        <v>17</v>
      </c>
      <c r="C15" s="45" t="s">
        <v>18</v>
      </c>
      <c r="D15" s="46">
        <f>'[12]NR 2020'!G15</f>
        <v>2303.5770000000002</v>
      </c>
      <c r="E15" s="47">
        <f>'[12]NR 2020'!H15</f>
        <v>288.12400000000002</v>
      </c>
      <c r="F15" s="48">
        <f t="shared" ref="F15:F23" si="0">D15+E15</f>
        <v>2591.701</v>
      </c>
      <c r="G15" s="46">
        <f>'[12]NR 2020'!L15</f>
        <v>2400</v>
      </c>
      <c r="H15" s="47">
        <f>'[12]NR 2020'!N15</f>
        <v>350</v>
      </c>
      <c r="I15" s="49">
        <f t="shared" ref="I15:I23" si="1">G15+H15</f>
        <v>2750</v>
      </c>
      <c r="J15" s="50">
        <f>'[12]NR 2020'!Y15</f>
        <v>2400</v>
      </c>
      <c r="K15" s="51">
        <f>'[12]NR 2020'!Z15</f>
        <v>350</v>
      </c>
      <c r="L15" s="52">
        <f>J15+K15</f>
        <v>2750</v>
      </c>
      <c r="M15" s="53">
        <v>2400</v>
      </c>
      <c r="N15" s="47">
        <v>350</v>
      </c>
      <c r="O15" s="48">
        <f t="shared" ref="O15:O23" si="2">M15+N15</f>
        <v>2750</v>
      </c>
      <c r="P15" s="46">
        <v>2400</v>
      </c>
      <c r="Q15" s="47">
        <v>350</v>
      </c>
      <c r="R15" s="48">
        <f t="shared" ref="R15:R23" si="3">P15+Q15</f>
        <v>2750</v>
      </c>
      <c r="S15" s="199"/>
    </row>
    <row r="16" spans="1:19" x14ac:dyDescent="0.25">
      <c r="A16" s="197"/>
      <c r="B16" s="54" t="s">
        <v>19</v>
      </c>
      <c r="C16" s="231" t="s">
        <v>20</v>
      </c>
      <c r="D16" s="46">
        <f>'[12]NR 2020'!G16</f>
        <v>1122</v>
      </c>
      <c r="E16" s="232">
        <f>'[12]NR 2020'!H16</f>
        <v>0</v>
      </c>
      <c r="F16" s="48">
        <f t="shared" si="0"/>
        <v>1122</v>
      </c>
      <c r="G16" s="46">
        <f>'[12]NR 2020'!J16</f>
        <v>1144</v>
      </c>
      <c r="H16" s="232">
        <f>'[12]NR 2020'!K16</f>
        <v>0</v>
      </c>
      <c r="I16" s="49">
        <f t="shared" si="1"/>
        <v>1144</v>
      </c>
      <c r="J16" s="57">
        <f>'[12]NR 2020'!Y16</f>
        <v>1170.5</v>
      </c>
      <c r="K16" s="58">
        <f>'[12]NR 2020'!Z16</f>
        <v>0</v>
      </c>
      <c r="L16" s="59">
        <f t="shared" ref="L16:L23" si="4">J16+K16</f>
        <v>1170.5</v>
      </c>
      <c r="M16" s="60">
        <v>1170.5</v>
      </c>
      <c r="N16" s="232"/>
      <c r="O16" s="48">
        <f t="shared" si="2"/>
        <v>1170.5</v>
      </c>
      <c r="P16" s="61">
        <v>1170.5</v>
      </c>
      <c r="Q16" s="232"/>
      <c r="R16" s="48">
        <f t="shared" si="3"/>
        <v>1170.5</v>
      </c>
      <c r="S16" s="199"/>
    </row>
    <row r="17" spans="1:19" x14ac:dyDescent="0.25">
      <c r="A17" s="197"/>
      <c r="B17" s="54" t="s">
        <v>21</v>
      </c>
      <c r="C17" s="233" t="s">
        <v>22</v>
      </c>
      <c r="D17" s="46">
        <f>'[12]NR 2020'!G17</f>
        <v>102</v>
      </c>
      <c r="E17" s="232">
        <f>'[12]NR 2020'!H17</f>
        <v>0</v>
      </c>
      <c r="F17" s="48">
        <f t="shared" si="0"/>
        <v>102</v>
      </c>
      <c r="G17" s="46">
        <f>'[12]NR 2020'!J17</f>
        <v>0</v>
      </c>
      <c r="H17" s="232">
        <f>'[12]NR 2020'!K17</f>
        <v>0</v>
      </c>
      <c r="I17" s="49">
        <f t="shared" si="1"/>
        <v>0</v>
      </c>
      <c r="J17" s="57">
        <f>'[12]NR 2020'!Y17</f>
        <v>0</v>
      </c>
      <c r="K17" s="58">
        <f>'[12]NR 2020'!Z17</f>
        <v>0</v>
      </c>
      <c r="L17" s="59">
        <f t="shared" si="4"/>
        <v>0</v>
      </c>
      <c r="M17" s="60">
        <v>0</v>
      </c>
      <c r="N17" s="234"/>
      <c r="O17" s="48">
        <f t="shared" si="2"/>
        <v>0</v>
      </c>
      <c r="P17" s="61">
        <v>0</v>
      </c>
      <c r="Q17" s="234"/>
      <c r="R17" s="48">
        <f t="shared" si="3"/>
        <v>0</v>
      </c>
      <c r="S17" s="199"/>
    </row>
    <row r="18" spans="1:19" x14ac:dyDescent="0.25">
      <c r="A18" s="197"/>
      <c r="B18" s="54" t="s">
        <v>23</v>
      </c>
      <c r="C18" s="235" t="s">
        <v>24</v>
      </c>
      <c r="D18" s="46">
        <f>'[12]NR 2020'!G18</f>
        <v>8807.2799999999988</v>
      </c>
      <c r="E18" s="47">
        <f>'[12]NR 2020'!H18</f>
        <v>0</v>
      </c>
      <c r="F18" s="48">
        <f t="shared" si="0"/>
        <v>8807.2799999999988</v>
      </c>
      <c r="G18" s="46">
        <f>'[12]NR 2020'!K18</f>
        <v>8082.1</v>
      </c>
      <c r="H18" s="47">
        <v>0</v>
      </c>
      <c r="I18" s="49">
        <f t="shared" si="1"/>
        <v>8082.1</v>
      </c>
      <c r="J18" s="57">
        <f>'[12]NR 2020'!Y18</f>
        <v>9399.7999999999993</v>
      </c>
      <c r="K18" s="58">
        <f>'[12]NR 2020'!Z18</f>
        <v>0</v>
      </c>
      <c r="L18" s="59">
        <f t="shared" si="4"/>
        <v>9399.7999999999993</v>
      </c>
      <c r="M18" s="60">
        <v>9399.7999999999993</v>
      </c>
      <c r="N18" s="47"/>
      <c r="O18" s="48">
        <f t="shared" si="2"/>
        <v>9399.7999999999993</v>
      </c>
      <c r="P18" s="61">
        <v>9399.7999999999993</v>
      </c>
      <c r="Q18" s="47"/>
      <c r="R18" s="48">
        <f t="shared" si="3"/>
        <v>9399.7999999999993</v>
      </c>
      <c r="S18" s="199"/>
    </row>
    <row r="19" spans="1:19" x14ac:dyDescent="0.25">
      <c r="A19" s="197"/>
      <c r="B19" s="54" t="s">
        <v>25</v>
      </c>
      <c r="C19" s="236" t="s">
        <v>26</v>
      </c>
      <c r="D19" s="46">
        <f>'[12]NR 2020'!G19</f>
        <v>0</v>
      </c>
      <c r="E19" s="47">
        <f>'[12]NR 2020'!H19</f>
        <v>0</v>
      </c>
      <c r="F19" s="48">
        <f t="shared" si="0"/>
        <v>0</v>
      </c>
      <c r="G19" s="46">
        <f>'[12]NR 2020'!J19</f>
        <v>0</v>
      </c>
      <c r="H19" s="47">
        <f>'[12]NR 2020'!K19</f>
        <v>0</v>
      </c>
      <c r="I19" s="49">
        <f t="shared" si="1"/>
        <v>0</v>
      </c>
      <c r="J19" s="57">
        <f>'[12]NR 2020'!Y19</f>
        <v>0</v>
      </c>
      <c r="K19" s="58">
        <f>'[12]NR 2020'!Z19</f>
        <v>0</v>
      </c>
      <c r="L19" s="59">
        <f t="shared" si="4"/>
        <v>0</v>
      </c>
      <c r="M19" s="60">
        <v>0</v>
      </c>
      <c r="N19" s="66"/>
      <c r="O19" s="48">
        <f t="shared" si="2"/>
        <v>0</v>
      </c>
      <c r="P19" s="61">
        <v>0</v>
      </c>
      <c r="Q19" s="66"/>
      <c r="R19" s="48">
        <f t="shared" si="3"/>
        <v>0</v>
      </c>
      <c r="S19" s="199"/>
    </row>
    <row r="20" spans="1:19" x14ac:dyDescent="0.25">
      <c r="A20" s="197"/>
      <c r="B20" s="54" t="s">
        <v>27</v>
      </c>
      <c r="C20" s="237" t="s">
        <v>28</v>
      </c>
      <c r="D20" s="46">
        <f>'[12]NR 2020'!G20</f>
        <v>55</v>
      </c>
      <c r="E20" s="47">
        <f>'[12]NR 2020'!H20</f>
        <v>0</v>
      </c>
      <c r="F20" s="48">
        <f t="shared" si="0"/>
        <v>55</v>
      </c>
      <c r="G20" s="46">
        <v>20</v>
      </c>
      <c r="H20" s="47">
        <f>'[12]NR 2020'!K20</f>
        <v>0</v>
      </c>
      <c r="I20" s="49">
        <f t="shared" si="1"/>
        <v>20</v>
      </c>
      <c r="J20" s="57">
        <f>'[12]NR 2020'!Y20</f>
        <v>920</v>
      </c>
      <c r="K20" s="58">
        <f>'[12]NR 2020'!Z20</f>
        <v>0</v>
      </c>
      <c r="L20" s="59">
        <f t="shared" si="4"/>
        <v>920</v>
      </c>
      <c r="M20" s="60">
        <v>20</v>
      </c>
      <c r="N20" s="66"/>
      <c r="O20" s="48">
        <f t="shared" si="2"/>
        <v>20</v>
      </c>
      <c r="P20" s="61">
        <v>20</v>
      </c>
      <c r="Q20" s="66"/>
      <c r="R20" s="48">
        <f t="shared" si="3"/>
        <v>20</v>
      </c>
      <c r="S20" s="199"/>
    </row>
    <row r="21" spans="1:19" x14ac:dyDescent="0.25">
      <c r="A21" s="197"/>
      <c r="B21" s="54" t="s">
        <v>29</v>
      </c>
      <c r="C21" s="68" t="s">
        <v>30</v>
      </c>
      <c r="D21" s="46">
        <f>'[12]NR 2020'!G21</f>
        <v>51.580999999999996</v>
      </c>
      <c r="E21" s="47">
        <f>'[12]NR 2020'!H21</f>
        <v>6.5250000000000004</v>
      </c>
      <c r="F21" s="48">
        <f t="shared" si="0"/>
        <v>58.105999999999995</v>
      </c>
      <c r="G21" s="46">
        <v>82</v>
      </c>
      <c r="H21" s="47">
        <v>6</v>
      </c>
      <c r="I21" s="49">
        <v>82</v>
      </c>
      <c r="J21" s="57">
        <f>'[12]NR 2020'!Y21</f>
        <v>82</v>
      </c>
      <c r="K21" s="58">
        <f>'[12]NR 2020'!Z21</f>
        <v>6</v>
      </c>
      <c r="L21" s="59">
        <f t="shared" si="4"/>
        <v>88</v>
      </c>
      <c r="M21" s="60">
        <v>82</v>
      </c>
      <c r="N21" s="69">
        <v>10</v>
      </c>
      <c r="O21" s="48">
        <f t="shared" si="2"/>
        <v>92</v>
      </c>
      <c r="P21" s="61">
        <v>82</v>
      </c>
      <c r="Q21" s="69">
        <v>10</v>
      </c>
      <c r="R21" s="48">
        <f t="shared" si="3"/>
        <v>92</v>
      </c>
      <c r="S21" s="199"/>
    </row>
    <row r="22" spans="1:19" x14ac:dyDescent="0.25">
      <c r="A22" s="197"/>
      <c r="B22" s="54" t="s">
        <v>31</v>
      </c>
      <c r="C22" s="68" t="s">
        <v>32</v>
      </c>
      <c r="D22" s="46">
        <f>'[12]NR 2020'!G22</f>
        <v>0</v>
      </c>
      <c r="E22" s="47">
        <f>'[12]NR 2020'!H22</f>
        <v>0</v>
      </c>
      <c r="F22" s="48">
        <f t="shared" si="0"/>
        <v>0</v>
      </c>
      <c r="G22" s="46">
        <f>'[12]NR 2020'!J22</f>
        <v>0</v>
      </c>
      <c r="H22" s="47">
        <f>'[12]NR 2020'!K22</f>
        <v>0</v>
      </c>
      <c r="I22" s="49">
        <f t="shared" si="1"/>
        <v>0</v>
      </c>
      <c r="J22" s="57">
        <f>'[12]NR 2020'!Y22</f>
        <v>0</v>
      </c>
      <c r="K22" s="58">
        <f>'[12]NR 2020'!Z22</f>
        <v>0</v>
      </c>
      <c r="L22" s="59">
        <f t="shared" si="4"/>
        <v>0</v>
      </c>
      <c r="M22" s="60">
        <v>0</v>
      </c>
      <c r="N22" s="69"/>
      <c r="O22" s="48">
        <f t="shared" si="2"/>
        <v>0</v>
      </c>
      <c r="P22" s="61">
        <v>0</v>
      </c>
      <c r="Q22" s="69"/>
      <c r="R22" s="48">
        <f t="shared" si="3"/>
        <v>0</v>
      </c>
      <c r="S22" s="199"/>
    </row>
    <row r="23" spans="1:19" ht="15.75" thickBot="1" x14ac:dyDescent="0.3">
      <c r="A23" s="197"/>
      <c r="B23" s="70" t="s">
        <v>33</v>
      </c>
      <c r="C23" s="71" t="s">
        <v>34</v>
      </c>
      <c r="D23" s="46">
        <f>'[12]NR 2020'!G23</f>
        <v>0</v>
      </c>
      <c r="E23" s="47">
        <f>'[12]NR 2020'!H23</f>
        <v>0</v>
      </c>
      <c r="F23" s="72">
        <f t="shared" si="0"/>
        <v>0</v>
      </c>
      <c r="G23" s="46">
        <f>'[12]NR 2020'!J23</f>
        <v>0</v>
      </c>
      <c r="H23" s="47">
        <f>'[12]NR 2020'!K23</f>
        <v>0</v>
      </c>
      <c r="I23" s="73">
        <f t="shared" si="1"/>
        <v>0</v>
      </c>
      <c r="J23" s="57">
        <f>'[12]NR 2020'!Y23</f>
        <v>0</v>
      </c>
      <c r="K23" s="58">
        <f>'[12]NR 2020'!Z23</f>
        <v>0</v>
      </c>
      <c r="L23" s="59">
        <f t="shared" si="4"/>
        <v>0</v>
      </c>
      <c r="M23" s="74">
        <v>0</v>
      </c>
      <c r="N23" s="75"/>
      <c r="O23" s="72">
        <f t="shared" si="2"/>
        <v>0</v>
      </c>
      <c r="P23" s="76">
        <v>0</v>
      </c>
      <c r="Q23" s="75"/>
      <c r="R23" s="72">
        <f t="shared" si="3"/>
        <v>0</v>
      </c>
      <c r="S23" s="199"/>
    </row>
    <row r="24" spans="1:19" ht="15.75" thickBot="1" x14ac:dyDescent="0.3">
      <c r="A24" s="197"/>
      <c r="B24" s="238" t="s">
        <v>35</v>
      </c>
      <c r="C24" s="239" t="s">
        <v>36</v>
      </c>
      <c r="D24" s="240">
        <f t="shared" ref="D24:R24" si="5">SUM(D15:D21)</f>
        <v>12441.438</v>
      </c>
      <c r="E24" s="240">
        <f t="shared" si="5"/>
        <v>294.649</v>
      </c>
      <c r="F24" s="240">
        <f t="shared" si="5"/>
        <v>12736.087</v>
      </c>
      <c r="G24" s="240">
        <f t="shared" si="5"/>
        <v>11728.1</v>
      </c>
      <c r="H24" s="240">
        <f t="shared" si="5"/>
        <v>356</v>
      </c>
      <c r="I24" s="241">
        <f t="shared" si="5"/>
        <v>12078.1</v>
      </c>
      <c r="J24" s="242">
        <f t="shared" si="5"/>
        <v>13972.3</v>
      </c>
      <c r="K24" s="242">
        <f t="shared" si="5"/>
        <v>356</v>
      </c>
      <c r="L24" s="242">
        <f t="shared" si="5"/>
        <v>14328.3</v>
      </c>
      <c r="M24" s="243">
        <f>SUM(M15:M23)</f>
        <v>13072.3</v>
      </c>
      <c r="N24" s="240">
        <f t="shared" si="5"/>
        <v>360</v>
      </c>
      <c r="O24" s="240">
        <f t="shared" si="5"/>
        <v>13432.3</v>
      </c>
      <c r="P24" s="240">
        <f>SUM(P15:P23)</f>
        <v>13072.3</v>
      </c>
      <c r="Q24" s="240">
        <f t="shared" si="5"/>
        <v>360</v>
      </c>
      <c r="R24" s="240">
        <f t="shared" si="5"/>
        <v>13432.3</v>
      </c>
      <c r="S24" s="199"/>
    </row>
    <row r="25" spans="1:19" ht="15.75" customHeight="1" thickBot="1" x14ac:dyDescent="0.3">
      <c r="A25" s="197"/>
      <c r="B25" s="244"/>
      <c r="C25" s="245" t="s">
        <v>37</v>
      </c>
      <c r="D25" s="246"/>
      <c r="E25" s="246"/>
      <c r="F25" s="247"/>
      <c r="G25" s="246"/>
      <c r="H25" s="246"/>
      <c r="I25" s="246"/>
      <c r="J25" s="248"/>
      <c r="K25" s="246"/>
      <c r="L25" s="247"/>
      <c r="M25" s="246"/>
      <c r="N25" s="246"/>
      <c r="O25" s="247"/>
      <c r="P25" s="246"/>
      <c r="Q25" s="246"/>
      <c r="R25" s="247"/>
      <c r="S25" s="199"/>
    </row>
    <row r="26" spans="1:19" x14ac:dyDescent="0.25">
      <c r="A26" s="197"/>
      <c r="B26" s="223" t="s">
        <v>4</v>
      </c>
      <c r="C26" s="224" t="s">
        <v>5</v>
      </c>
      <c r="D26" s="88" t="s">
        <v>38</v>
      </c>
      <c r="E26" s="89" t="s">
        <v>39</v>
      </c>
      <c r="F26" s="249" t="s">
        <v>40</v>
      </c>
      <c r="G26" s="91" t="s">
        <v>38</v>
      </c>
      <c r="H26" s="89" t="s">
        <v>39</v>
      </c>
      <c r="I26" s="250" t="s">
        <v>40</v>
      </c>
      <c r="J26" s="88" t="s">
        <v>38</v>
      </c>
      <c r="K26" s="89" t="s">
        <v>39</v>
      </c>
      <c r="L26" s="249" t="s">
        <v>40</v>
      </c>
      <c r="M26" s="93" t="s">
        <v>38</v>
      </c>
      <c r="N26" s="89" t="s">
        <v>39</v>
      </c>
      <c r="O26" s="249" t="s">
        <v>40</v>
      </c>
      <c r="P26" s="91" t="s">
        <v>38</v>
      </c>
      <c r="Q26" s="89" t="s">
        <v>39</v>
      </c>
      <c r="R26" s="249" t="s">
        <v>40</v>
      </c>
      <c r="S26" s="199"/>
    </row>
    <row r="27" spans="1:19" ht="15.75" thickBot="1" x14ac:dyDescent="0.3">
      <c r="A27" s="197"/>
      <c r="B27" s="227"/>
      <c r="C27" s="228"/>
      <c r="D27" s="94"/>
      <c r="E27" s="95"/>
      <c r="F27" s="251"/>
      <c r="G27" s="97"/>
      <c r="H27" s="95"/>
      <c r="I27" s="252"/>
      <c r="J27" s="94"/>
      <c r="K27" s="95"/>
      <c r="L27" s="251"/>
      <c r="M27" s="99"/>
      <c r="N27" s="95"/>
      <c r="O27" s="251"/>
      <c r="P27" s="97"/>
      <c r="Q27" s="95"/>
      <c r="R27" s="251"/>
      <c r="S27" s="199"/>
    </row>
    <row r="28" spans="1:19" x14ac:dyDescent="0.25">
      <c r="A28" s="197"/>
      <c r="B28" s="44" t="s">
        <v>41</v>
      </c>
      <c r="C28" s="100" t="s">
        <v>42</v>
      </c>
      <c r="D28" s="46">
        <f>'[12]NR 2020'!G28</f>
        <v>611.11199999999997</v>
      </c>
      <c r="E28" s="47">
        <f>'[12]NR 2020'!H28</f>
        <v>139.94200000000001</v>
      </c>
      <c r="F28" s="48">
        <f t="shared" ref="F28:F38" si="6">D28+E28</f>
        <v>751.05399999999997</v>
      </c>
      <c r="G28" s="46">
        <f>'[12]NR 2020'!M28</f>
        <v>250</v>
      </c>
      <c r="H28" s="47">
        <f>'[12]NR 2020'!N28</f>
        <v>300</v>
      </c>
      <c r="I28" s="49">
        <f t="shared" ref="I28:I38" si="7">G28+H28</f>
        <v>550</v>
      </c>
      <c r="J28" s="50">
        <f>'[12]NR 2020'!Y28</f>
        <v>250</v>
      </c>
      <c r="K28" s="51">
        <f>'[12]NR 2020'!Z28</f>
        <v>300</v>
      </c>
      <c r="L28" s="52">
        <f t="shared" ref="L28:L38" si="8">J28+K28</f>
        <v>550</v>
      </c>
      <c r="M28" s="101">
        <v>250</v>
      </c>
      <c r="N28" s="101">
        <v>300</v>
      </c>
      <c r="O28" s="48">
        <f t="shared" ref="O28:P38" si="9">M28+N28</f>
        <v>550</v>
      </c>
      <c r="P28" s="101">
        <v>250</v>
      </c>
      <c r="Q28" s="101">
        <v>300</v>
      </c>
      <c r="R28" s="48">
        <f t="shared" ref="R28:R38" si="10">P28+Q28</f>
        <v>550</v>
      </c>
      <c r="S28" s="199"/>
    </row>
    <row r="29" spans="1:19" x14ac:dyDescent="0.25">
      <c r="A29" s="197"/>
      <c r="B29" s="54" t="s">
        <v>43</v>
      </c>
      <c r="C29" s="102" t="s">
        <v>44</v>
      </c>
      <c r="D29" s="46">
        <f>'[12]NR 2020'!G29</f>
        <v>623.16499999999996</v>
      </c>
      <c r="E29" s="232">
        <f>'[12]NR 2020'!H29</f>
        <v>0</v>
      </c>
      <c r="F29" s="48">
        <f t="shared" si="6"/>
        <v>623.16499999999996</v>
      </c>
      <c r="G29" s="46">
        <f>'[12]NR 2020'!M29</f>
        <v>680</v>
      </c>
      <c r="H29" s="232">
        <f>'[12]NR 2020'!N29</f>
        <v>0</v>
      </c>
      <c r="I29" s="49">
        <f t="shared" si="7"/>
        <v>680</v>
      </c>
      <c r="J29" s="57">
        <f>'[12]NR 2020'!Y29</f>
        <v>713</v>
      </c>
      <c r="K29" s="253">
        <f>'[12]NR 2020'!Z29</f>
        <v>0</v>
      </c>
      <c r="L29" s="59">
        <f t="shared" si="8"/>
        <v>713</v>
      </c>
      <c r="M29" s="104">
        <v>713</v>
      </c>
      <c r="N29" s="254"/>
      <c r="O29" s="48">
        <f t="shared" si="9"/>
        <v>713</v>
      </c>
      <c r="P29" s="104">
        <v>713</v>
      </c>
      <c r="Q29" s="254"/>
      <c r="R29" s="48">
        <f t="shared" si="10"/>
        <v>713</v>
      </c>
      <c r="S29" s="199"/>
    </row>
    <row r="30" spans="1:19" x14ac:dyDescent="0.25">
      <c r="A30" s="197"/>
      <c r="B30" s="54" t="s">
        <v>45</v>
      </c>
      <c r="C30" s="68" t="s">
        <v>46</v>
      </c>
      <c r="D30" s="46">
        <f>'[12]NR 2020'!G30</f>
        <v>702.52800000000002</v>
      </c>
      <c r="E30" s="232">
        <f>'[12]NR 2020'!H30</f>
        <v>65.787000000000006</v>
      </c>
      <c r="F30" s="48">
        <f t="shared" si="6"/>
        <v>768.31500000000005</v>
      </c>
      <c r="G30" s="46">
        <f>'[12]NR 2020'!M30</f>
        <v>700</v>
      </c>
      <c r="H30" s="232">
        <f>'[12]NR 2020'!N30</f>
        <v>50</v>
      </c>
      <c r="I30" s="49">
        <f t="shared" si="7"/>
        <v>750</v>
      </c>
      <c r="J30" s="57">
        <f>'[12]NR 2020'!Y30</f>
        <v>700</v>
      </c>
      <c r="K30" s="253">
        <f>'[12]NR 2020'!Z30</f>
        <v>56</v>
      </c>
      <c r="L30" s="59">
        <f t="shared" si="8"/>
        <v>756</v>
      </c>
      <c r="M30" s="104">
        <v>700</v>
      </c>
      <c r="N30" s="254">
        <v>60</v>
      </c>
      <c r="O30" s="48">
        <f t="shared" si="9"/>
        <v>760</v>
      </c>
      <c r="P30" s="104">
        <v>700</v>
      </c>
      <c r="Q30" s="254">
        <v>60</v>
      </c>
      <c r="R30" s="48">
        <f t="shared" si="10"/>
        <v>760</v>
      </c>
      <c r="S30" s="199"/>
    </row>
    <row r="31" spans="1:19" x14ac:dyDescent="0.25">
      <c r="A31" s="197"/>
      <c r="B31" s="54" t="s">
        <v>47</v>
      </c>
      <c r="C31" s="68" t="s">
        <v>48</v>
      </c>
      <c r="D31" s="46">
        <f>'[12]NR 2020'!G31</f>
        <v>901.33800000000008</v>
      </c>
      <c r="E31" s="47">
        <f>'[12]NR 2020'!H31</f>
        <v>0</v>
      </c>
      <c r="F31" s="48">
        <f t="shared" si="6"/>
        <v>901.33800000000008</v>
      </c>
      <c r="G31" s="46">
        <f>'[12]NR 2020'!M31</f>
        <v>983</v>
      </c>
      <c r="H31" s="47">
        <f>'[12]NR 2020'!N31</f>
        <v>0</v>
      </c>
      <c r="I31" s="49">
        <f t="shared" si="7"/>
        <v>983</v>
      </c>
      <c r="J31" s="57">
        <f>'[12]NR 2020'!Y31</f>
        <v>1145.5</v>
      </c>
      <c r="K31" s="58">
        <f>'[12]NR 2020'!Z31</f>
        <v>0</v>
      </c>
      <c r="L31" s="59">
        <f t="shared" si="8"/>
        <v>1145.5</v>
      </c>
      <c r="M31" s="104">
        <v>1145.5</v>
      </c>
      <c r="N31" s="104"/>
      <c r="O31" s="48">
        <f t="shared" si="9"/>
        <v>1145.5</v>
      </c>
      <c r="P31" s="104">
        <v>1145.5</v>
      </c>
      <c r="Q31" s="104"/>
      <c r="R31" s="48">
        <f t="shared" si="10"/>
        <v>1145.5</v>
      </c>
      <c r="S31" s="199"/>
    </row>
    <row r="32" spans="1:19" x14ac:dyDescent="0.25">
      <c r="A32" s="197"/>
      <c r="B32" s="54" t="s">
        <v>49</v>
      </c>
      <c r="C32" s="68" t="s">
        <v>50</v>
      </c>
      <c r="D32" s="46">
        <f>'[12]NR 2020'!G32</f>
        <v>6645.6</v>
      </c>
      <c r="E32" s="47">
        <f>'[12]NR 2020'!H32</f>
        <v>0</v>
      </c>
      <c r="F32" s="48">
        <f t="shared" si="6"/>
        <v>6645.6</v>
      </c>
      <c r="G32" s="46">
        <f>'[12]NR 2020'!M32</f>
        <v>6041.5</v>
      </c>
      <c r="H32" s="47">
        <f>'[12]NR 2020'!N32</f>
        <v>0</v>
      </c>
      <c r="I32" s="49">
        <f t="shared" si="7"/>
        <v>6041.5</v>
      </c>
      <c r="J32" s="57">
        <f>'[12]NR 2020'!Y32</f>
        <v>7552.2</v>
      </c>
      <c r="K32" s="58">
        <f>'[12]NR 2020'!Z32</f>
        <v>0</v>
      </c>
      <c r="L32" s="59">
        <f t="shared" si="8"/>
        <v>7552.2</v>
      </c>
      <c r="M32" s="104">
        <f>SUM(M33:M34)</f>
        <v>6907.2</v>
      </c>
      <c r="N32" s="104"/>
      <c r="O32" s="48">
        <f t="shared" si="9"/>
        <v>6907.2</v>
      </c>
      <c r="P32" s="48">
        <f t="shared" si="9"/>
        <v>6907.2</v>
      </c>
      <c r="Q32" s="104"/>
      <c r="R32" s="48">
        <f t="shared" si="10"/>
        <v>6907.2</v>
      </c>
      <c r="S32" s="199"/>
    </row>
    <row r="33" spans="1:19" x14ac:dyDescent="0.25">
      <c r="A33" s="197"/>
      <c r="B33" s="54" t="s">
        <v>51</v>
      </c>
      <c r="C33" s="236" t="s">
        <v>52</v>
      </c>
      <c r="D33" s="46">
        <f>'[12]NR 2020'!G33</f>
        <v>6249.2929999999997</v>
      </c>
      <c r="E33" s="47">
        <f>'[12]NR 2020'!H33</f>
        <v>0</v>
      </c>
      <c r="F33" s="48">
        <f t="shared" si="6"/>
        <v>6249.2929999999997</v>
      </c>
      <c r="G33" s="46">
        <f>'[12]NR 2020'!M33</f>
        <v>5881.5</v>
      </c>
      <c r="H33" s="47">
        <f>'[12]NR 2020'!N33</f>
        <v>0</v>
      </c>
      <c r="I33" s="49">
        <f t="shared" si="7"/>
        <v>5881.5</v>
      </c>
      <c r="J33" s="57">
        <f>'[12]NR 2020'!Y33</f>
        <v>6642.2</v>
      </c>
      <c r="K33" s="58">
        <f>'[12]NR 2020'!Z33</f>
        <v>0</v>
      </c>
      <c r="L33" s="59">
        <f t="shared" si="8"/>
        <v>6642.2</v>
      </c>
      <c r="M33" s="104">
        <v>6442.2</v>
      </c>
      <c r="N33" s="104"/>
      <c r="O33" s="48">
        <f t="shared" si="9"/>
        <v>6442.2</v>
      </c>
      <c r="P33" s="104">
        <v>6442.2</v>
      </c>
      <c r="Q33" s="104"/>
      <c r="R33" s="48">
        <f t="shared" si="10"/>
        <v>6442.2</v>
      </c>
      <c r="S33" s="199"/>
    </row>
    <row r="34" spans="1:19" x14ac:dyDescent="0.25">
      <c r="A34" s="197"/>
      <c r="B34" s="54" t="s">
        <v>53</v>
      </c>
      <c r="C34" s="255" t="s">
        <v>54</v>
      </c>
      <c r="D34" s="46">
        <f>'[12]NR 2020'!G34</f>
        <v>396.339</v>
      </c>
      <c r="E34" s="47">
        <f>'[12]NR 2020'!H34</f>
        <v>0</v>
      </c>
      <c r="F34" s="48">
        <f t="shared" si="6"/>
        <v>396.339</v>
      </c>
      <c r="G34" s="46">
        <f>'[12]NR 2020'!M34</f>
        <v>160</v>
      </c>
      <c r="H34" s="47">
        <f>'[12]NR 2020'!N34</f>
        <v>0</v>
      </c>
      <c r="I34" s="49">
        <f t="shared" si="7"/>
        <v>160</v>
      </c>
      <c r="J34" s="57">
        <f>'[12]NR 2020'!Y34</f>
        <v>910</v>
      </c>
      <c r="K34" s="58">
        <f>'[12]NR 2020'!Z34</f>
        <v>0</v>
      </c>
      <c r="L34" s="59">
        <f t="shared" si="8"/>
        <v>910</v>
      </c>
      <c r="M34" s="104">
        <v>465</v>
      </c>
      <c r="N34" s="104"/>
      <c r="O34" s="48">
        <f t="shared" si="9"/>
        <v>465</v>
      </c>
      <c r="P34" s="104">
        <v>465</v>
      </c>
      <c r="Q34" s="104"/>
      <c r="R34" s="48">
        <f t="shared" si="10"/>
        <v>465</v>
      </c>
      <c r="S34" s="199"/>
    </row>
    <row r="35" spans="1:19" x14ac:dyDescent="0.25">
      <c r="A35" s="197"/>
      <c r="B35" s="54" t="s">
        <v>55</v>
      </c>
      <c r="C35" s="68" t="s">
        <v>56</v>
      </c>
      <c r="D35" s="46">
        <f>'[12]NR 2020'!G35</f>
        <v>2187.7939999999999</v>
      </c>
      <c r="E35" s="47">
        <f>'[12]NR 2020'!H35</f>
        <v>0</v>
      </c>
      <c r="F35" s="48">
        <f t="shared" si="6"/>
        <v>2187.7939999999999</v>
      </c>
      <c r="G35" s="46">
        <f>'[12]NR 2020'!M35</f>
        <v>2200.6</v>
      </c>
      <c r="H35" s="47">
        <f>'[12]NR 2020'!N35</f>
        <v>0</v>
      </c>
      <c r="I35" s="49">
        <f t="shared" si="7"/>
        <v>2200.6</v>
      </c>
      <c r="J35" s="57">
        <f>'[12]NR 2020'!Y35</f>
        <v>2496.3000000000002</v>
      </c>
      <c r="K35" s="58">
        <f>'[12]NR 2020'!Z35</f>
        <v>0</v>
      </c>
      <c r="L35" s="59">
        <f t="shared" si="8"/>
        <v>2496.3000000000002</v>
      </c>
      <c r="M35" s="104">
        <v>2241.335</v>
      </c>
      <c r="N35" s="104"/>
      <c r="O35" s="48">
        <f t="shared" si="9"/>
        <v>2241.335</v>
      </c>
      <c r="P35" s="104">
        <v>2241.3000000000002</v>
      </c>
      <c r="Q35" s="104"/>
      <c r="R35" s="48">
        <f t="shared" si="10"/>
        <v>2241.3000000000002</v>
      </c>
      <c r="S35" s="199"/>
    </row>
    <row r="36" spans="1:19" x14ac:dyDescent="0.25">
      <c r="A36" s="197"/>
      <c r="B36" s="54" t="s">
        <v>57</v>
      </c>
      <c r="C36" s="68" t="s">
        <v>58</v>
      </c>
      <c r="D36" s="46">
        <f>'[12]NR 2020'!G36</f>
        <v>4.2</v>
      </c>
      <c r="E36" s="47">
        <f>'[12]NR 2020'!H36</f>
        <v>0</v>
      </c>
      <c r="F36" s="48">
        <f t="shared" si="6"/>
        <v>4.2</v>
      </c>
      <c r="G36" s="46">
        <f>'[12]NR 2020'!M36</f>
        <v>8</v>
      </c>
      <c r="H36" s="47">
        <f>'[12]NR 2020'!N36</f>
        <v>0</v>
      </c>
      <c r="I36" s="49">
        <f t="shared" si="7"/>
        <v>8</v>
      </c>
      <c r="J36" s="57">
        <f>'[12]NR 2020'!Y36</f>
        <v>8</v>
      </c>
      <c r="K36" s="58">
        <f>'[12]NR 2020'!Z36</f>
        <v>0</v>
      </c>
      <c r="L36" s="59">
        <f t="shared" si="8"/>
        <v>8</v>
      </c>
      <c r="M36" s="104">
        <v>8</v>
      </c>
      <c r="N36" s="104"/>
      <c r="O36" s="48">
        <f t="shared" si="9"/>
        <v>8</v>
      </c>
      <c r="P36" s="104">
        <v>8</v>
      </c>
      <c r="Q36" s="104"/>
      <c r="R36" s="48">
        <f t="shared" si="10"/>
        <v>8</v>
      </c>
      <c r="S36" s="199"/>
    </row>
    <row r="37" spans="1:19" x14ac:dyDescent="0.25">
      <c r="A37" s="197"/>
      <c r="B37" s="54" t="s">
        <v>59</v>
      </c>
      <c r="C37" s="68" t="s">
        <v>60</v>
      </c>
      <c r="D37" s="46">
        <f>'[12]NR 2020'!G37</f>
        <v>142.52000000000001</v>
      </c>
      <c r="E37" s="47">
        <f>'[12]NR 2020'!H37</f>
        <v>0</v>
      </c>
      <c r="F37" s="48">
        <f t="shared" si="6"/>
        <v>142.52000000000001</v>
      </c>
      <c r="G37" s="46">
        <f>'[12]NR 2020'!M37</f>
        <v>165</v>
      </c>
      <c r="H37" s="47">
        <f>'[12]NR 2020'!N37</f>
        <v>0</v>
      </c>
      <c r="I37" s="49">
        <f t="shared" si="7"/>
        <v>165</v>
      </c>
      <c r="J37" s="57">
        <f>'[12]NR 2020'!Y37</f>
        <v>169.529</v>
      </c>
      <c r="K37" s="58">
        <f>'[12]NR 2020'!Z37</f>
        <v>0</v>
      </c>
      <c r="L37" s="59">
        <f t="shared" si="8"/>
        <v>169.529</v>
      </c>
      <c r="M37" s="104">
        <v>169.5</v>
      </c>
      <c r="N37" s="104"/>
      <c r="O37" s="48">
        <f t="shared" si="9"/>
        <v>169.5</v>
      </c>
      <c r="P37" s="104">
        <v>169.5</v>
      </c>
      <c r="Q37" s="104"/>
      <c r="R37" s="48">
        <f t="shared" si="10"/>
        <v>169.5</v>
      </c>
      <c r="S37" s="199"/>
    </row>
    <row r="38" spans="1:19" ht="15.75" thickBot="1" x14ac:dyDescent="0.3">
      <c r="A38" s="197"/>
      <c r="B38" s="107" t="s">
        <v>61</v>
      </c>
      <c r="C38" s="108" t="s">
        <v>62</v>
      </c>
      <c r="D38" s="46">
        <f>'[12]NR 2020'!G38</f>
        <v>570.83600000000001</v>
      </c>
      <c r="E38" s="47">
        <f>'[12]NR 2020'!H38</f>
        <v>0</v>
      </c>
      <c r="F38" s="72">
        <f t="shared" si="6"/>
        <v>570.83600000000001</v>
      </c>
      <c r="G38" s="46">
        <f>'[12]NR 2020'!M38</f>
        <v>700</v>
      </c>
      <c r="H38" s="47">
        <f>'[12]NR 2020'!N38</f>
        <v>0</v>
      </c>
      <c r="I38" s="73">
        <f t="shared" si="7"/>
        <v>700</v>
      </c>
      <c r="J38" s="57">
        <f>'[12]NR 2020'!Y38</f>
        <v>937.8</v>
      </c>
      <c r="K38" s="58">
        <f>'[12]NR 2020'!Z38</f>
        <v>0</v>
      </c>
      <c r="L38" s="59">
        <f t="shared" si="8"/>
        <v>937.8</v>
      </c>
      <c r="M38" s="109">
        <v>937.8</v>
      </c>
      <c r="N38" s="109"/>
      <c r="O38" s="72">
        <f t="shared" si="9"/>
        <v>937.8</v>
      </c>
      <c r="P38" s="109">
        <v>937.8</v>
      </c>
      <c r="Q38" s="109"/>
      <c r="R38" s="72">
        <f t="shared" si="10"/>
        <v>937.8</v>
      </c>
      <c r="S38" s="199"/>
    </row>
    <row r="39" spans="1:19" ht="15.75" thickBot="1" x14ac:dyDescent="0.3">
      <c r="A39" s="197"/>
      <c r="B39" s="238" t="s">
        <v>63</v>
      </c>
      <c r="C39" s="256" t="s">
        <v>64</v>
      </c>
      <c r="D39" s="257">
        <f>SUM(D28:D32)+SUM(D35:D38)</f>
        <v>12389.093000000001</v>
      </c>
      <c r="E39" s="257">
        <f>SUM(E28:E32)+SUM(E35:E38)</f>
        <v>205.72900000000001</v>
      </c>
      <c r="F39" s="258">
        <f>SUM(F35:F38)+SUM(F28:F32)</f>
        <v>12594.822</v>
      </c>
      <c r="G39" s="257">
        <f>SUM(G28:G32)+SUM(G35:G38)</f>
        <v>11728.1</v>
      </c>
      <c r="H39" s="257">
        <f>SUM(H28:H32)+SUM(H35:H38)</f>
        <v>350</v>
      </c>
      <c r="I39" s="259">
        <f>SUM(I35:I38)+SUM(I28:I32)</f>
        <v>12078.1</v>
      </c>
      <c r="J39" s="260">
        <f>SUM(J28:J32)+SUM(J35:J38)</f>
        <v>13972.329000000002</v>
      </c>
      <c r="K39" s="261">
        <f>SUM(K28:K32)+SUM(K35:K38)</f>
        <v>356</v>
      </c>
      <c r="L39" s="260">
        <f>SUM(L35:L38)+SUM(L28:L32)</f>
        <v>14328.329000000002</v>
      </c>
      <c r="M39" s="257">
        <f>SUM(M28:M32)+SUM(M35:M38)</f>
        <v>13072.335000000001</v>
      </c>
      <c r="N39" s="257">
        <f>SUM(N28:N32)+SUM(N35:N38)</f>
        <v>360</v>
      </c>
      <c r="O39" s="258">
        <f>SUM(O35:O38)+SUM(O28:O32)</f>
        <v>13432.335000000001</v>
      </c>
      <c r="P39" s="257">
        <f>SUM(P28:P32)+SUM(P35:P38)</f>
        <v>13072.300000000001</v>
      </c>
      <c r="Q39" s="257">
        <f>SUM(Q28:Q32)+SUM(Q35:Q38)</f>
        <v>360</v>
      </c>
      <c r="R39" s="258">
        <f>SUM(R35:R38)+SUM(R28:R32)</f>
        <v>13432.300000000001</v>
      </c>
      <c r="S39" s="199"/>
    </row>
    <row r="40" spans="1:19" ht="19.5" thickBot="1" x14ac:dyDescent="0.35">
      <c r="A40" s="197"/>
      <c r="B40" s="262" t="s">
        <v>65</v>
      </c>
      <c r="C40" s="263" t="s">
        <v>66</v>
      </c>
      <c r="D40" s="264">
        <f t="shared" ref="D40:R40" si="11">D24-D39</f>
        <v>52.344999999999345</v>
      </c>
      <c r="E40" s="264">
        <f t="shared" si="11"/>
        <v>88.919999999999987</v>
      </c>
      <c r="F40" s="265">
        <f t="shared" si="11"/>
        <v>141.26499999999942</v>
      </c>
      <c r="G40" s="264">
        <f t="shared" si="11"/>
        <v>0</v>
      </c>
      <c r="H40" s="264">
        <f t="shared" si="11"/>
        <v>6</v>
      </c>
      <c r="I40" s="266">
        <f t="shared" si="11"/>
        <v>0</v>
      </c>
      <c r="J40" s="264">
        <f t="shared" si="11"/>
        <v>-2.9000000002270099E-2</v>
      </c>
      <c r="K40" s="264">
        <f t="shared" si="11"/>
        <v>0</v>
      </c>
      <c r="L40" s="265">
        <f t="shared" si="11"/>
        <v>-2.9000000002270099E-2</v>
      </c>
      <c r="M40" s="267">
        <f t="shared" si="11"/>
        <v>-3.500000000167347E-2</v>
      </c>
      <c r="N40" s="264">
        <f t="shared" si="11"/>
        <v>0</v>
      </c>
      <c r="O40" s="265">
        <f t="shared" si="11"/>
        <v>-3.500000000167347E-2</v>
      </c>
      <c r="P40" s="264">
        <f t="shared" si="11"/>
        <v>0</v>
      </c>
      <c r="Q40" s="264">
        <f t="shared" si="11"/>
        <v>0</v>
      </c>
      <c r="R40" s="265">
        <f t="shared" si="11"/>
        <v>0</v>
      </c>
      <c r="S40" s="199"/>
    </row>
    <row r="41" spans="1:19" ht="15.75" thickBot="1" x14ac:dyDescent="0.3">
      <c r="A41" s="197"/>
      <c r="B41" s="268" t="s">
        <v>67</v>
      </c>
      <c r="C41" s="269" t="s">
        <v>68</v>
      </c>
      <c r="D41" s="270"/>
      <c r="E41" s="271"/>
      <c r="F41" s="272">
        <f>F40-D16</f>
        <v>-980.73500000000058</v>
      </c>
      <c r="G41" s="270"/>
      <c r="H41" s="273"/>
      <c r="I41" s="274">
        <f>I40-G16</f>
        <v>-1144</v>
      </c>
      <c r="J41" s="275"/>
      <c r="K41" s="273"/>
      <c r="L41" s="272">
        <f>L40-J16</f>
        <v>-1170.5290000000023</v>
      </c>
      <c r="M41" s="276"/>
      <c r="N41" s="273"/>
      <c r="O41" s="272">
        <f>O40-M16</f>
        <v>-1170.5350000000017</v>
      </c>
      <c r="P41" s="270"/>
      <c r="Q41" s="273"/>
      <c r="R41" s="272">
        <f>R40-P16</f>
        <v>-1170.5</v>
      </c>
      <c r="S41" s="199"/>
    </row>
    <row r="42" spans="1:19" s="136" customFormat="1" ht="8.25" customHeight="1" thickBot="1" x14ac:dyDescent="0.3">
      <c r="A42" s="277"/>
      <c r="B42" s="278"/>
      <c r="C42" s="279"/>
      <c r="D42" s="277"/>
      <c r="E42" s="280"/>
      <c r="F42" s="280"/>
      <c r="G42" s="277"/>
      <c r="H42" s="280"/>
      <c r="I42" s="280"/>
      <c r="J42" s="280"/>
      <c r="K42" s="280"/>
      <c r="L42" s="281"/>
      <c r="M42" s="281"/>
      <c r="N42" s="281"/>
      <c r="O42" s="281"/>
      <c r="P42" s="281"/>
      <c r="Q42" s="281"/>
      <c r="R42" s="281"/>
      <c r="S42" s="281"/>
    </row>
    <row r="43" spans="1:19" s="136" customFormat="1" ht="15.75" customHeight="1" x14ac:dyDescent="0.25">
      <c r="A43" s="277"/>
      <c r="B43" s="282"/>
      <c r="C43" s="283" t="s">
        <v>69</v>
      </c>
      <c r="D43" s="284" t="s">
        <v>70</v>
      </c>
      <c r="E43" s="280"/>
      <c r="F43" s="285"/>
      <c r="G43" s="284" t="s">
        <v>71</v>
      </c>
      <c r="H43" s="280"/>
      <c r="I43" s="280"/>
      <c r="J43" s="284" t="s">
        <v>72</v>
      </c>
      <c r="K43" s="280"/>
      <c r="L43" s="280"/>
      <c r="M43" s="284" t="s">
        <v>73</v>
      </c>
      <c r="N43" s="281"/>
      <c r="O43" s="281"/>
      <c r="P43" s="284" t="s">
        <v>73</v>
      </c>
      <c r="Q43" s="281"/>
      <c r="R43" s="281"/>
      <c r="S43" s="281"/>
    </row>
    <row r="44" spans="1:19" ht="15.75" thickBot="1" x14ac:dyDescent="0.3">
      <c r="A44" s="197"/>
      <c r="B44" s="282"/>
      <c r="C44" s="286"/>
      <c r="D44" s="287">
        <v>135.501</v>
      </c>
      <c r="E44" s="280"/>
      <c r="F44" s="285"/>
      <c r="G44" s="287">
        <v>162.529</v>
      </c>
      <c r="H44" s="288"/>
      <c r="I44" s="288"/>
      <c r="J44" s="287">
        <v>162.529</v>
      </c>
      <c r="K44" s="288"/>
      <c r="L44" s="288"/>
      <c r="M44" s="287">
        <v>162.529</v>
      </c>
      <c r="N44" s="199"/>
      <c r="O44" s="199"/>
      <c r="P44" s="287">
        <v>162.529</v>
      </c>
      <c r="Q44" s="199"/>
      <c r="R44" s="199"/>
      <c r="S44" s="199"/>
    </row>
    <row r="45" spans="1:19" s="136" customFormat="1" ht="8.25" customHeight="1" thickBot="1" x14ac:dyDescent="0.3">
      <c r="A45" s="277"/>
      <c r="B45" s="282"/>
      <c r="C45" s="279"/>
      <c r="D45" s="280"/>
      <c r="E45" s="280"/>
      <c r="F45" s="285"/>
      <c r="G45" s="280"/>
      <c r="H45" s="280"/>
      <c r="I45" s="285"/>
      <c r="J45" s="285"/>
      <c r="K45" s="285"/>
      <c r="L45" s="281"/>
      <c r="M45" s="281"/>
      <c r="N45" s="281"/>
      <c r="O45" s="281"/>
      <c r="P45" s="281"/>
      <c r="Q45" s="281"/>
      <c r="R45" s="281"/>
      <c r="S45" s="281"/>
    </row>
    <row r="46" spans="1:19" s="136" customFormat="1" ht="37.5" customHeight="1" thickBot="1" x14ac:dyDescent="0.3">
      <c r="A46" s="277"/>
      <c r="B46" s="282"/>
      <c r="C46" s="283" t="s">
        <v>74</v>
      </c>
      <c r="D46" s="289" t="s">
        <v>75</v>
      </c>
      <c r="E46" s="290" t="s">
        <v>76</v>
      </c>
      <c r="F46" s="285"/>
      <c r="G46" s="289" t="s">
        <v>75</v>
      </c>
      <c r="H46" s="290" t="s">
        <v>76</v>
      </c>
      <c r="I46" s="281"/>
      <c r="J46" s="289" t="s">
        <v>75</v>
      </c>
      <c r="K46" s="290" t="s">
        <v>76</v>
      </c>
      <c r="L46" s="291"/>
      <c r="M46" s="289" t="s">
        <v>75</v>
      </c>
      <c r="N46" s="290" t="s">
        <v>76</v>
      </c>
      <c r="O46" s="281"/>
      <c r="P46" s="289" t="s">
        <v>75</v>
      </c>
      <c r="Q46" s="290" t="s">
        <v>76</v>
      </c>
      <c r="R46" s="281"/>
      <c r="S46" s="281"/>
    </row>
    <row r="47" spans="1:19" ht="15.75" thickBot="1" x14ac:dyDescent="0.3">
      <c r="A47" s="197"/>
      <c r="B47" s="292"/>
      <c r="C47" s="293"/>
      <c r="D47" s="294">
        <v>0</v>
      </c>
      <c r="E47" s="295">
        <v>0</v>
      </c>
      <c r="F47" s="285"/>
      <c r="G47" s="294">
        <v>0</v>
      </c>
      <c r="H47" s="295">
        <v>0</v>
      </c>
      <c r="I47" s="199"/>
      <c r="J47" s="294">
        <v>0</v>
      </c>
      <c r="K47" s="295">
        <v>0</v>
      </c>
      <c r="L47" s="288"/>
      <c r="M47" s="294">
        <v>0</v>
      </c>
      <c r="N47" s="295">
        <v>0</v>
      </c>
      <c r="O47" s="199"/>
      <c r="P47" s="294">
        <v>0</v>
      </c>
      <c r="Q47" s="295">
        <v>0</v>
      </c>
      <c r="R47" s="199"/>
      <c r="S47" s="199"/>
    </row>
    <row r="48" spans="1:19" x14ac:dyDescent="0.25">
      <c r="A48" s="197"/>
      <c r="B48" s="292"/>
      <c r="C48" s="279"/>
      <c r="D48" s="280"/>
      <c r="E48" s="280"/>
      <c r="F48" s="285"/>
      <c r="G48" s="280"/>
      <c r="H48" s="280"/>
      <c r="I48" s="285"/>
      <c r="J48" s="285"/>
      <c r="K48" s="285"/>
      <c r="L48" s="281"/>
      <c r="M48" s="199"/>
      <c r="N48" s="281"/>
      <c r="O48" s="281"/>
      <c r="P48" s="199"/>
      <c r="Q48" s="199"/>
      <c r="R48" s="199"/>
      <c r="S48" s="199"/>
    </row>
    <row r="49" spans="1:19" x14ac:dyDescent="0.25">
      <c r="A49" s="197"/>
      <c r="B49" s="292"/>
      <c r="C49" s="296" t="s">
        <v>77</v>
      </c>
      <c r="D49" s="297" t="s">
        <v>78</v>
      </c>
      <c r="E49" s="280"/>
      <c r="F49" s="199"/>
      <c r="G49" s="297" t="s">
        <v>79</v>
      </c>
      <c r="H49" s="199"/>
      <c r="I49" s="199"/>
      <c r="J49" s="297" t="s">
        <v>80</v>
      </c>
      <c r="K49" s="199"/>
      <c r="L49" s="298"/>
      <c r="M49" s="297" t="s">
        <v>81</v>
      </c>
      <c r="N49" s="298"/>
      <c r="O49" s="298"/>
      <c r="P49" s="297" t="s">
        <v>82</v>
      </c>
      <c r="Q49" s="199"/>
      <c r="R49" s="199"/>
      <c r="S49" s="199"/>
    </row>
    <row r="50" spans="1:19" x14ac:dyDescent="0.25">
      <c r="A50" s="197"/>
      <c r="B50" s="292"/>
      <c r="C50" s="299" t="s">
        <v>83</v>
      </c>
      <c r="D50" s="300">
        <f>SUM(D51:D54)</f>
        <v>2556.2000000000003</v>
      </c>
      <c r="E50" s="280"/>
      <c r="F50" s="199"/>
      <c r="G50" s="301">
        <f>SUM(G51:G54)</f>
        <v>1756.2</v>
      </c>
      <c r="H50" s="199"/>
      <c r="I50" s="199"/>
      <c r="J50" s="301">
        <f>SUM(J51:J54)</f>
        <v>915</v>
      </c>
      <c r="K50" s="199"/>
      <c r="L50" s="302"/>
      <c r="M50" s="301">
        <f>SUM(M51:M54)</f>
        <v>954.02</v>
      </c>
      <c r="N50" s="302"/>
      <c r="O50" s="302"/>
      <c r="P50" s="301">
        <f>SUM(P51:P54)</f>
        <v>993.04000000000008</v>
      </c>
      <c r="Q50" s="199"/>
      <c r="R50" s="199"/>
      <c r="S50" s="199"/>
    </row>
    <row r="51" spans="1:19" x14ac:dyDescent="0.25">
      <c r="A51" s="197"/>
      <c r="B51" s="292"/>
      <c r="C51" s="299" t="s">
        <v>84</v>
      </c>
      <c r="D51" s="301">
        <v>2342</v>
      </c>
      <c r="E51" s="280"/>
      <c r="F51" s="199"/>
      <c r="G51" s="301">
        <v>1493.2</v>
      </c>
      <c r="H51" s="199"/>
      <c r="I51" s="199"/>
      <c r="J51" s="301">
        <v>613.20000000000005</v>
      </c>
      <c r="K51" s="199"/>
      <c r="L51" s="302"/>
      <c r="M51" s="301">
        <v>613.20000000000005</v>
      </c>
      <c r="N51" s="302"/>
      <c r="O51" s="302"/>
      <c r="P51" s="301">
        <v>613.20000000000005</v>
      </c>
      <c r="Q51" s="199"/>
      <c r="R51" s="199"/>
      <c r="S51" s="199"/>
    </row>
    <row r="52" spans="1:19" x14ac:dyDescent="0.25">
      <c r="A52" s="197"/>
      <c r="B52" s="292"/>
      <c r="C52" s="299" t="s">
        <v>85</v>
      </c>
      <c r="D52" s="301">
        <v>30.4</v>
      </c>
      <c r="E52" s="280"/>
      <c r="F52" s="199"/>
      <c r="G52" s="301">
        <v>37.4</v>
      </c>
      <c r="H52" s="199"/>
      <c r="I52" s="199"/>
      <c r="J52" s="301">
        <v>44.4</v>
      </c>
      <c r="K52" s="199"/>
      <c r="L52" s="302"/>
      <c r="M52" s="301">
        <v>51.42</v>
      </c>
      <c r="N52" s="302"/>
      <c r="O52" s="302"/>
      <c r="P52" s="301">
        <v>58.44</v>
      </c>
      <c r="Q52" s="199"/>
      <c r="R52" s="199"/>
      <c r="S52" s="199"/>
    </row>
    <row r="53" spans="1:19" x14ac:dyDescent="0.25">
      <c r="A53" s="197"/>
      <c r="B53" s="292"/>
      <c r="C53" s="299" t="s">
        <v>86</v>
      </c>
      <c r="D53" s="301">
        <v>110</v>
      </c>
      <c r="E53" s="280"/>
      <c r="F53" s="199"/>
      <c r="G53" s="301">
        <v>120</v>
      </c>
      <c r="H53" s="199"/>
      <c r="I53" s="199"/>
      <c r="J53" s="301">
        <v>130</v>
      </c>
      <c r="K53" s="199"/>
      <c r="L53" s="302"/>
      <c r="M53" s="301">
        <v>140</v>
      </c>
      <c r="N53" s="302"/>
      <c r="O53" s="302"/>
      <c r="P53" s="301">
        <v>150</v>
      </c>
      <c r="Q53" s="199"/>
      <c r="R53" s="199"/>
      <c r="S53" s="199"/>
    </row>
    <row r="54" spans="1:19" x14ac:dyDescent="0.25">
      <c r="A54" s="197"/>
      <c r="B54" s="292"/>
      <c r="C54" s="303" t="s">
        <v>87</v>
      </c>
      <c r="D54" s="301">
        <v>73.8</v>
      </c>
      <c r="E54" s="280"/>
      <c r="F54" s="199"/>
      <c r="G54" s="301">
        <v>105.6</v>
      </c>
      <c r="H54" s="199"/>
      <c r="I54" s="199"/>
      <c r="J54" s="301">
        <v>127.4</v>
      </c>
      <c r="K54" s="199"/>
      <c r="L54" s="302"/>
      <c r="M54" s="301">
        <v>149.4</v>
      </c>
      <c r="N54" s="302"/>
      <c r="O54" s="302"/>
      <c r="P54" s="301">
        <v>171.4</v>
      </c>
      <c r="Q54" s="199"/>
      <c r="R54" s="199"/>
      <c r="S54" s="199"/>
    </row>
    <row r="55" spans="1:19" ht="10.5" customHeight="1" x14ac:dyDescent="0.25">
      <c r="A55" s="197"/>
      <c r="B55" s="292"/>
      <c r="C55" s="279"/>
      <c r="D55" s="280"/>
      <c r="E55" s="280"/>
      <c r="F55" s="199"/>
      <c r="G55" s="199"/>
      <c r="H55" s="199"/>
      <c r="I55" s="199"/>
      <c r="J55" s="199"/>
      <c r="K55" s="199"/>
      <c r="L55" s="199"/>
      <c r="M55" s="199"/>
      <c r="N55" s="199"/>
      <c r="O55" s="199"/>
      <c r="P55" s="199"/>
      <c r="Q55" s="199"/>
      <c r="R55" s="199"/>
      <c r="S55" s="199"/>
    </row>
    <row r="56" spans="1:19" x14ac:dyDescent="0.25">
      <c r="A56" s="197"/>
      <c r="B56" s="292"/>
      <c r="C56" s="296" t="s">
        <v>88</v>
      </c>
      <c r="D56" s="297" t="s">
        <v>78</v>
      </c>
      <c r="E56" s="280"/>
      <c r="F56" s="285"/>
      <c r="G56" s="297" t="s">
        <v>89</v>
      </c>
      <c r="H56" s="280"/>
      <c r="I56" s="285"/>
      <c r="J56" s="297" t="s">
        <v>80</v>
      </c>
      <c r="K56" s="285"/>
      <c r="L56" s="199"/>
      <c r="M56" s="297" t="s">
        <v>81</v>
      </c>
      <c r="N56" s="298"/>
      <c r="O56" s="298"/>
      <c r="P56" s="297" t="s">
        <v>82</v>
      </c>
      <c r="Q56" s="199"/>
      <c r="R56" s="199"/>
      <c r="S56" s="199"/>
    </row>
    <row r="57" spans="1:19" x14ac:dyDescent="0.25">
      <c r="A57" s="197"/>
      <c r="B57" s="292"/>
      <c r="C57" s="299"/>
      <c r="D57" s="304">
        <v>16.600000000000001</v>
      </c>
      <c r="E57" s="280"/>
      <c r="F57" s="285"/>
      <c r="G57" s="304">
        <v>16.100000000000001</v>
      </c>
      <c r="H57" s="280"/>
      <c r="I57" s="285"/>
      <c r="J57" s="304">
        <v>16.100000000000001</v>
      </c>
      <c r="K57" s="285"/>
      <c r="L57" s="199"/>
      <c r="M57" s="304">
        <v>16.100000000000001</v>
      </c>
      <c r="N57" s="199"/>
      <c r="O57" s="199"/>
      <c r="P57" s="304">
        <v>16.100000000000001</v>
      </c>
      <c r="Q57" s="199"/>
      <c r="R57" s="199"/>
      <c r="S57" s="199"/>
    </row>
    <row r="58" spans="1:19" x14ac:dyDescent="0.25">
      <c r="A58" s="197"/>
      <c r="B58" s="292"/>
      <c r="C58" s="279"/>
      <c r="D58" s="280"/>
      <c r="E58" s="280"/>
      <c r="F58" s="285"/>
      <c r="G58" s="280"/>
      <c r="H58" s="280"/>
      <c r="I58" s="285"/>
      <c r="J58" s="285"/>
      <c r="K58" s="285"/>
      <c r="L58" s="199"/>
      <c r="M58" s="199"/>
      <c r="N58" s="199"/>
      <c r="O58" s="199"/>
      <c r="P58" s="199"/>
      <c r="Q58" s="199"/>
      <c r="R58" s="199"/>
      <c r="S58" s="199"/>
    </row>
    <row r="59" spans="1:19" x14ac:dyDescent="0.25">
      <c r="A59" s="197"/>
      <c r="B59" s="305" t="s">
        <v>90</v>
      </c>
      <c r="C59" s="306"/>
      <c r="D59" s="307"/>
      <c r="E59" s="307"/>
      <c r="F59" s="307"/>
      <c r="G59" s="307"/>
      <c r="H59" s="307"/>
      <c r="I59" s="307"/>
      <c r="J59" s="307"/>
      <c r="K59" s="307"/>
      <c r="L59" s="162"/>
      <c r="M59" s="162"/>
      <c r="N59" s="162"/>
      <c r="O59" s="162"/>
      <c r="P59" s="162"/>
      <c r="Q59" s="162"/>
      <c r="R59" s="163"/>
      <c r="S59" s="199"/>
    </row>
    <row r="60" spans="1:19" x14ac:dyDescent="0.25">
      <c r="A60" s="197"/>
      <c r="B60" s="164"/>
      <c r="C60" s="136"/>
      <c r="D60" s="136"/>
      <c r="E60" s="136"/>
      <c r="F60" s="136"/>
      <c r="G60" s="136"/>
      <c r="H60" s="136"/>
      <c r="I60" s="136"/>
      <c r="J60" s="136"/>
      <c r="K60" s="136"/>
      <c r="L60" s="136"/>
      <c r="M60" s="136"/>
      <c r="N60" s="136"/>
      <c r="O60" s="136"/>
      <c r="P60" s="136"/>
      <c r="Q60" s="136"/>
      <c r="R60" s="165"/>
      <c r="S60" s="199"/>
    </row>
    <row r="61" spans="1:19" x14ac:dyDescent="0.25">
      <c r="A61" s="197"/>
      <c r="B61" s="308"/>
      <c r="C61" s="309"/>
      <c r="D61" s="309"/>
      <c r="E61" s="309"/>
      <c r="F61" s="309"/>
      <c r="G61" s="309"/>
      <c r="H61" s="309"/>
      <c r="I61" s="309"/>
      <c r="J61" s="309"/>
      <c r="K61" s="309"/>
      <c r="L61" s="136"/>
      <c r="M61" s="136"/>
      <c r="N61" s="136"/>
      <c r="O61" s="136"/>
      <c r="P61" s="136"/>
      <c r="Q61" s="136"/>
      <c r="R61" s="165"/>
      <c r="S61" s="199"/>
    </row>
    <row r="62" spans="1:19" x14ac:dyDescent="0.25">
      <c r="A62" s="197"/>
      <c r="B62" s="308"/>
      <c r="C62" s="309"/>
      <c r="D62" s="309"/>
      <c r="E62" s="309"/>
      <c r="F62" s="309"/>
      <c r="G62" s="309"/>
      <c r="H62" s="309"/>
      <c r="I62" s="309"/>
      <c r="J62" s="309"/>
      <c r="K62" s="309"/>
      <c r="L62" s="136"/>
      <c r="M62" s="136"/>
      <c r="N62" s="136"/>
      <c r="O62" s="136"/>
      <c r="P62" s="136"/>
      <c r="Q62" s="136"/>
      <c r="R62" s="165"/>
      <c r="S62" s="199"/>
    </row>
    <row r="63" spans="1:19" x14ac:dyDescent="0.25">
      <c r="A63" s="197"/>
      <c r="B63" s="308"/>
      <c r="C63" s="309"/>
      <c r="D63" s="309"/>
      <c r="E63" s="309"/>
      <c r="F63" s="309"/>
      <c r="G63" s="309"/>
      <c r="H63" s="309"/>
      <c r="I63" s="309"/>
      <c r="J63" s="309"/>
      <c r="K63" s="309"/>
      <c r="L63" s="136"/>
      <c r="M63" s="136"/>
      <c r="N63" s="136"/>
      <c r="O63" s="136"/>
      <c r="P63" s="136"/>
      <c r="Q63" s="136"/>
      <c r="R63" s="165"/>
      <c r="S63" s="199"/>
    </row>
    <row r="64" spans="1:19" x14ac:dyDescent="0.25">
      <c r="A64" s="197"/>
      <c r="B64" s="308"/>
      <c r="C64" s="309"/>
      <c r="D64" s="309"/>
      <c r="E64" s="309"/>
      <c r="F64" s="309"/>
      <c r="G64" s="309"/>
      <c r="H64" s="309"/>
      <c r="I64" s="309"/>
      <c r="J64" s="309"/>
      <c r="K64" s="309"/>
      <c r="L64" s="136"/>
      <c r="M64" s="136"/>
      <c r="N64" s="136"/>
      <c r="O64" s="136"/>
      <c r="P64" s="136"/>
      <c r="Q64" s="136"/>
      <c r="R64" s="165"/>
      <c r="S64" s="199"/>
    </row>
    <row r="65" spans="1:19" x14ac:dyDescent="0.25">
      <c r="A65" s="197"/>
      <c r="B65" s="310"/>
      <c r="C65" s="169"/>
      <c r="D65" s="311"/>
      <c r="E65" s="311"/>
      <c r="F65" s="311"/>
      <c r="G65" s="311"/>
      <c r="H65" s="311"/>
      <c r="I65" s="311"/>
      <c r="J65" s="311"/>
      <c r="K65" s="311"/>
      <c r="L65" s="136"/>
      <c r="M65" s="136"/>
      <c r="N65" s="136"/>
      <c r="O65" s="136"/>
      <c r="P65" s="136"/>
      <c r="Q65" s="136"/>
      <c r="R65" s="165"/>
      <c r="S65" s="199"/>
    </row>
    <row r="66" spans="1:19" x14ac:dyDescent="0.25">
      <c r="A66" s="197"/>
      <c r="B66" s="312"/>
      <c r="C66" s="313"/>
      <c r="D66" s="311"/>
      <c r="E66" s="311"/>
      <c r="F66" s="311"/>
      <c r="G66" s="311"/>
      <c r="H66" s="311"/>
      <c r="I66" s="311"/>
      <c r="J66" s="311"/>
      <c r="K66" s="311"/>
      <c r="L66" s="136"/>
      <c r="M66" s="136"/>
      <c r="N66" s="136"/>
      <c r="O66" s="136"/>
      <c r="P66" s="136"/>
      <c r="Q66" s="136"/>
      <c r="R66" s="165"/>
      <c r="S66" s="199"/>
    </row>
    <row r="67" spans="1:19" x14ac:dyDescent="0.25">
      <c r="A67" s="197"/>
      <c r="B67" s="310"/>
      <c r="C67" s="314"/>
      <c r="D67" s="311"/>
      <c r="E67" s="311"/>
      <c r="F67" s="311"/>
      <c r="G67" s="311"/>
      <c r="H67" s="311"/>
      <c r="I67" s="311"/>
      <c r="J67" s="311"/>
      <c r="K67" s="311"/>
      <c r="L67" s="136"/>
      <c r="M67" s="136"/>
      <c r="N67" s="136"/>
      <c r="O67" s="136"/>
      <c r="P67" s="136"/>
      <c r="Q67" s="136"/>
      <c r="R67" s="165"/>
      <c r="S67" s="199"/>
    </row>
    <row r="68" spans="1:19" x14ac:dyDescent="0.25">
      <c r="A68" s="197"/>
      <c r="B68" s="310"/>
      <c r="C68" s="314"/>
      <c r="D68" s="311"/>
      <c r="E68" s="311"/>
      <c r="F68" s="311"/>
      <c r="G68" s="311"/>
      <c r="H68" s="311"/>
      <c r="I68" s="311"/>
      <c r="J68" s="311"/>
      <c r="K68" s="311"/>
      <c r="L68" s="136"/>
      <c r="M68" s="136"/>
      <c r="N68" s="136"/>
      <c r="O68" s="136"/>
      <c r="P68" s="136"/>
      <c r="Q68" s="136"/>
      <c r="R68" s="165"/>
      <c r="S68" s="199"/>
    </row>
    <row r="69" spans="1:19" x14ac:dyDescent="0.25">
      <c r="A69" s="197"/>
      <c r="B69" s="315"/>
      <c r="C69" s="316"/>
      <c r="D69" s="317"/>
      <c r="E69" s="317"/>
      <c r="F69" s="317"/>
      <c r="G69" s="317"/>
      <c r="H69" s="317"/>
      <c r="I69" s="317"/>
      <c r="J69" s="317"/>
      <c r="K69" s="317"/>
      <c r="L69" s="177"/>
      <c r="M69" s="177"/>
      <c r="N69" s="177"/>
      <c r="O69" s="177"/>
      <c r="P69" s="177"/>
      <c r="Q69" s="177"/>
      <c r="R69" s="178"/>
      <c r="S69" s="199"/>
    </row>
    <row r="70" spans="1:19" x14ac:dyDescent="0.25">
      <c r="A70" s="277"/>
      <c r="B70" s="318"/>
      <c r="C70" s="319"/>
      <c r="D70" s="320"/>
      <c r="E70" s="320"/>
      <c r="F70" s="320"/>
      <c r="G70" s="320"/>
      <c r="H70" s="320"/>
      <c r="I70" s="320"/>
      <c r="J70" s="320"/>
      <c r="K70" s="320"/>
      <c r="L70" s="199"/>
      <c r="M70" s="199"/>
      <c r="N70" s="199"/>
      <c r="O70" s="199"/>
      <c r="P70" s="199"/>
      <c r="Q70" s="199"/>
      <c r="R70" s="199"/>
      <c r="S70" s="199"/>
    </row>
    <row r="71" spans="1:19" x14ac:dyDescent="0.25">
      <c r="A71" s="197"/>
      <c r="B71" s="321"/>
      <c r="C71" s="321"/>
      <c r="D71" s="321"/>
      <c r="E71" s="321"/>
      <c r="F71" s="321"/>
      <c r="G71" s="321"/>
      <c r="H71" s="321"/>
      <c r="I71" s="321"/>
      <c r="J71" s="321"/>
      <c r="K71" s="321"/>
      <c r="L71" s="199"/>
      <c r="M71" s="199"/>
      <c r="N71" s="199"/>
      <c r="O71" s="199"/>
      <c r="P71" s="199"/>
      <c r="Q71" s="199"/>
      <c r="R71" s="199"/>
      <c r="S71" s="199"/>
    </row>
    <row r="72" spans="1:19" x14ac:dyDescent="0.25">
      <c r="A72" s="197"/>
      <c r="B72" s="321" t="s">
        <v>91</v>
      </c>
      <c r="C72" s="322">
        <v>43706</v>
      </c>
      <c r="D72" s="311"/>
      <c r="E72" s="321"/>
      <c r="F72" s="321" t="s">
        <v>92</v>
      </c>
      <c r="G72" s="323" t="s">
        <v>124</v>
      </c>
      <c r="H72" s="321"/>
      <c r="I72" s="321"/>
      <c r="J72" s="321"/>
      <c r="K72" s="321"/>
      <c r="L72" s="199"/>
      <c r="M72" s="199"/>
      <c r="N72" s="199"/>
      <c r="O72" s="199"/>
      <c r="P72" s="199"/>
      <c r="Q72" s="199"/>
      <c r="R72" s="199"/>
      <c r="S72" s="199"/>
    </row>
    <row r="73" spans="1:19" ht="7.5" customHeight="1" x14ac:dyDescent="0.25">
      <c r="A73" s="197"/>
      <c r="B73" s="321"/>
      <c r="C73" s="321"/>
      <c r="D73" s="321"/>
      <c r="E73" s="321"/>
      <c r="F73" s="321"/>
      <c r="G73" s="321"/>
      <c r="H73" s="321"/>
      <c r="I73" s="321"/>
      <c r="J73" s="321"/>
      <c r="K73" s="321"/>
      <c r="L73" s="199"/>
      <c r="M73" s="199"/>
      <c r="N73" s="199"/>
      <c r="O73" s="199"/>
      <c r="P73" s="199"/>
      <c r="Q73" s="199"/>
      <c r="R73" s="199"/>
      <c r="S73" s="199"/>
    </row>
    <row r="74" spans="1:19" x14ac:dyDescent="0.25">
      <c r="A74" s="197"/>
      <c r="B74" s="321"/>
      <c r="C74" s="321"/>
      <c r="D74" s="324"/>
      <c r="E74" s="321"/>
      <c r="F74" s="321" t="s">
        <v>94</v>
      </c>
      <c r="G74" s="325"/>
      <c r="H74" s="321"/>
      <c r="I74" s="321"/>
      <c r="J74" s="321"/>
      <c r="K74" s="321"/>
      <c r="L74" s="199"/>
      <c r="M74" s="199"/>
      <c r="N74" s="199"/>
      <c r="O74" s="199"/>
      <c r="P74" s="199"/>
      <c r="Q74" s="199"/>
      <c r="R74" s="199"/>
      <c r="S74" s="199"/>
    </row>
    <row r="75" spans="1:19" x14ac:dyDescent="0.25">
      <c r="A75" s="197"/>
      <c r="B75" s="321"/>
      <c r="C75" s="321"/>
      <c r="D75" s="324"/>
      <c r="E75" s="321"/>
      <c r="F75" s="321"/>
      <c r="G75" s="325"/>
      <c r="H75" s="321"/>
      <c r="I75" s="321"/>
      <c r="J75" s="321"/>
      <c r="K75" s="321"/>
      <c r="L75" s="199"/>
      <c r="M75" s="199"/>
      <c r="N75" s="199"/>
      <c r="O75" s="199"/>
      <c r="P75" s="199"/>
      <c r="Q75" s="199"/>
      <c r="R75" s="199"/>
      <c r="S75" s="199"/>
    </row>
    <row r="76" spans="1:19" x14ac:dyDescent="0.25">
      <c r="A76" s="197"/>
      <c r="B76" s="321"/>
      <c r="C76" s="321"/>
      <c r="D76" s="321"/>
      <c r="E76" s="321"/>
      <c r="F76" s="321"/>
      <c r="G76" s="321"/>
      <c r="H76" s="321"/>
      <c r="I76" s="321"/>
      <c r="J76" s="321"/>
      <c r="K76" s="321"/>
      <c r="L76" s="199"/>
      <c r="M76" s="199"/>
      <c r="N76" s="199"/>
      <c r="O76" s="199"/>
      <c r="P76" s="199"/>
      <c r="Q76" s="199"/>
      <c r="R76" s="199"/>
      <c r="S76" s="199"/>
    </row>
    <row r="77" spans="1:19" x14ac:dyDescent="0.25">
      <c r="A77" s="277"/>
      <c r="B77" s="318"/>
      <c r="C77" s="319"/>
      <c r="D77" s="320"/>
      <c r="E77" s="320"/>
      <c r="F77" s="320"/>
      <c r="G77" s="320"/>
      <c r="H77" s="320"/>
      <c r="I77" s="320"/>
      <c r="J77" s="320"/>
      <c r="K77" s="320"/>
      <c r="L77" s="199"/>
      <c r="M77" s="199"/>
      <c r="N77" s="199"/>
      <c r="O77" s="199"/>
      <c r="P77" s="199"/>
      <c r="Q77" s="199"/>
      <c r="R77" s="199"/>
      <c r="S77" s="199"/>
    </row>
    <row r="78" spans="1:19" hidden="1" x14ac:dyDescent="0.25"/>
    <row r="79" spans="1:19" hidden="1" x14ac:dyDescent="0.25"/>
    <row r="80" spans="1:19" hidden="1" x14ac:dyDescent="0.25"/>
    <row r="81" hidden="1" x14ac:dyDescent="0.25"/>
    <row r="82" hidden="1" x14ac:dyDescent="0.25"/>
    <row r="83" hidden="1" x14ac:dyDescent="0.25"/>
    <row r="84" hidden="1" x14ac:dyDescent="0.25"/>
    <row r="85" hidden="1" x14ac:dyDescent="0.25"/>
    <row r="86" hidden="1" x14ac:dyDescent="0.25"/>
    <row r="87" hidden="1" x14ac:dyDescent="0.25"/>
    <row r="88" hidden="1" x14ac:dyDescent="0.25"/>
    <row r="89" hidden="1" x14ac:dyDescent="0.25"/>
    <row r="90" hidden="1" x14ac:dyDescent="0.25"/>
    <row r="91" hidden="1" x14ac:dyDescent="0.25"/>
    <row r="92" hidden="1" x14ac:dyDescent="0.25"/>
    <row r="93" hidden="1" x14ac:dyDescent="0.25"/>
    <row r="94" ht="15" hidden="1" customHeight="1" x14ac:dyDescent="0.25"/>
    <row r="95" hidden="1" x14ac:dyDescent="0.25"/>
    <row r="96" hidden="1" x14ac:dyDescent="0.25"/>
    <row r="97" hidden="1" x14ac:dyDescent="0.25"/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  <row r="106" hidden="1" x14ac:dyDescent="0.25"/>
    <row r="107" hidden="1" x14ac:dyDescent="0.25"/>
    <row r="108" ht="15" hidden="1" customHeight="1" x14ac:dyDescent="0.25"/>
    <row r="109" ht="15" hidden="1" customHeight="1" x14ac:dyDescent="0.25"/>
    <row r="110" hidden="1" x14ac:dyDescent="0.25"/>
    <row r="111" hidden="1" x14ac:dyDescent="0.25"/>
    <row r="112" hidden="1" x14ac:dyDescent="0.25"/>
    <row r="113" hidden="1" x14ac:dyDescent="0.25"/>
    <row r="114" hidden="1" x14ac:dyDescent="0.25"/>
    <row r="115" hidden="1" x14ac:dyDescent="0.25"/>
    <row r="116" hidden="1" x14ac:dyDescent="0.25"/>
    <row r="117" hidden="1" x14ac:dyDescent="0.25"/>
    <row r="118" hidden="1" x14ac:dyDescent="0.25"/>
    <row r="119" hidden="1" x14ac:dyDescent="0.25"/>
    <row r="120" hidden="1" x14ac:dyDescent="0.25"/>
    <row r="121" hidden="1" x14ac:dyDescent="0.25"/>
    <row r="122" hidden="1" x14ac:dyDescent="0.25"/>
    <row r="123" hidden="1" x14ac:dyDescent="0.25"/>
    <row r="124" hidden="1" x14ac:dyDescent="0.25"/>
    <row r="125" hidden="1" x14ac:dyDescent="0.25"/>
    <row r="126" hidden="1" x14ac:dyDescent="0.25"/>
    <row r="127" hidden="1" x14ac:dyDescent="0.25"/>
    <row r="128" hidden="1" x14ac:dyDescent="0.25"/>
    <row r="129" hidden="1" x14ac:dyDescent="0.25"/>
    <row r="130" hidden="1" x14ac:dyDescent="0.25"/>
    <row r="131" hidden="1" x14ac:dyDescent="0.25"/>
    <row r="132" hidden="1" x14ac:dyDescent="0.25"/>
    <row r="133" hidden="1" x14ac:dyDescent="0.25"/>
    <row r="134" hidden="1" x14ac:dyDescent="0.25"/>
    <row r="135" hidden="1" x14ac:dyDescent="0.25"/>
    <row r="136" hidden="1" x14ac:dyDescent="0.25"/>
    <row r="137" hidden="1" x14ac:dyDescent="0.25"/>
    <row r="138" hidden="1" x14ac:dyDescent="0.25"/>
    <row r="139" hidden="1" x14ac:dyDescent="0.25"/>
    <row r="140" hidden="1" x14ac:dyDescent="0.25"/>
    <row r="141" hidden="1" x14ac:dyDescent="0.25"/>
    <row r="142" hidden="1" x14ac:dyDescent="0.25"/>
    <row r="143" hidden="1" x14ac:dyDescent="0.25"/>
    <row r="144" hidden="1" x14ac:dyDescent="0.25"/>
    <row r="145" hidden="1" x14ac:dyDescent="0.25"/>
    <row r="146" hidden="1" x14ac:dyDescent="0.25"/>
    <row r="147" hidden="1" x14ac:dyDescent="0.25"/>
    <row r="148" hidden="1" x14ac:dyDescent="0.25"/>
    <row r="149" hidden="1" x14ac:dyDescent="0.25"/>
    <row r="150" hidden="1" x14ac:dyDescent="0.25"/>
    <row r="151" hidden="1" x14ac:dyDescent="0.25"/>
    <row r="152" hidden="1" x14ac:dyDescent="0.25"/>
    <row r="153" hidden="1" x14ac:dyDescent="0.25"/>
    <row r="154" hidden="1" x14ac:dyDescent="0.25"/>
    <row r="155" hidden="1" x14ac:dyDescent="0.25"/>
    <row r="156" hidden="1" x14ac:dyDescent="0.25"/>
    <row r="157" hidden="1" x14ac:dyDescent="0.25"/>
    <row r="158" hidden="1" x14ac:dyDescent="0.25"/>
    <row r="159" hidden="1" x14ac:dyDescent="0.25"/>
    <row r="160" hidden="1" x14ac:dyDescent="0.25"/>
    <row r="161" hidden="1" x14ac:dyDescent="0.25"/>
    <row r="162" hidden="1" x14ac:dyDescent="0.25"/>
    <row r="163" hidden="1" x14ac:dyDescent="0.25"/>
    <row r="164" hidden="1" x14ac:dyDescent="0.25"/>
    <row r="165" hidden="1" x14ac:dyDescent="0.25"/>
    <row r="166" hidden="1" x14ac:dyDescent="0.25"/>
    <row r="167" hidden="1" x14ac:dyDescent="0.25"/>
    <row r="168" hidden="1" x14ac:dyDescent="0.25"/>
    <row r="169" hidden="1" x14ac:dyDescent="0.25"/>
    <row r="170" hidden="1" x14ac:dyDescent="0.25"/>
    <row r="171" hidden="1" x14ac:dyDescent="0.25"/>
    <row r="172" hidden="1" x14ac:dyDescent="0.25"/>
    <row r="173" hidden="1" x14ac:dyDescent="0.25"/>
    <row r="174" hidden="1" x14ac:dyDescent="0.25"/>
    <row r="175" hidden="1" x14ac:dyDescent="0.25"/>
    <row r="176" hidden="1" x14ac:dyDescent="0.25"/>
    <row r="177" hidden="1" x14ac:dyDescent="0.25"/>
    <row r="178" hidden="1" x14ac:dyDescent="0.25"/>
    <row r="179" hidden="1" x14ac:dyDescent="0.25"/>
    <row r="180" hidden="1" x14ac:dyDescent="0.25"/>
    <row r="181" hidden="1" x14ac:dyDescent="0.25"/>
    <row r="182" hidden="1" x14ac:dyDescent="0.25"/>
    <row r="183" hidden="1" x14ac:dyDescent="0.25"/>
    <row r="184" hidden="1" x14ac:dyDescent="0.25"/>
    <row r="185" hidden="1" x14ac:dyDescent="0.25"/>
    <row r="186" hidden="1" x14ac:dyDescent="0.25"/>
    <row r="187" hidden="1" x14ac:dyDescent="0.25"/>
    <row r="188" hidden="1" x14ac:dyDescent="0.25"/>
    <row r="189" hidden="1" x14ac:dyDescent="0.25"/>
    <row r="190" hidden="1" x14ac:dyDescent="0.25"/>
    <row r="191" hidden="1" x14ac:dyDescent="0.25"/>
    <row r="192" hidden="1" x14ac:dyDescent="0.25"/>
    <row r="193" hidden="1" x14ac:dyDescent="0.25"/>
    <row r="194" hidden="1" x14ac:dyDescent="0.25"/>
    <row r="195" hidden="1" x14ac:dyDescent="0.25"/>
    <row r="196" hidden="1" x14ac:dyDescent="0.25"/>
    <row r="197" hidden="1" x14ac:dyDescent="0.25"/>
    <row r="198" hidden="1" x14ac:dyDescent="0.25"/>
    <row r="199" hidden="1" x14ac:dyDescent="0.25"/>
    <row r="200" hidden="1" x14ac:dyDescent="0.25"/>
    <row r="201" hidden="1" x14ac:dyDescent="0.25"/>
    <row r="202" hidden="1" x14ac:dyDescent="0.25"/>
    <row r="203" hidden="1" x14ac:dyDescent="0.25"/>
    <row r="204" hidden="1" x14ac:dyDescent="0.25"/>
    <row r="205" hidden="1" x14ac:dyDescent="0.25"/>
    <row r="206" hidden="1" x14ac:dyDescent="0.25"/>
    <row r="207" hidden="1" x14ac:dyDescent="0.25"/>
    <row r="208" hidden="1" x14ac:dyDescent="0.25"/>
    <row r="209" hidden="1" x14ac:dyDescent="0.25"/>
    <row r="210" hidden="1" x14ac:dyDescent="0.25"/>
    <row r="211" hidden="1" x14ac:dyDescent="0.25"/>
    <row r="212" hidden="1" x14ac:dyDescent="0.25"/>
    <row r="213" hidden="1" x14ac:dyDescent="0.25"/>
    <row r="214" hidden="1" x14ac:dyDescent="0.25"/>
    <row r="215" hidden="1" x14ac:dyDescent="0.25"/>
    <row r="216" hidden="1" x14ac:dyDescent="0.25"/>
    <row r="217" hidden="1" x14ac:dyDescent="0.25"/>
    <row r="218" hidden="1" x14ac:dyDescent="0.25"/>
    <row r="219" hidden="1" x14ac:dyDescent="0.25"/>
    <row r="220" hidden="1" x14ac:dyDescent="0.25"/>
    <row r="221" hidden="1" x14ac:dyDescent="0.25"/>
    <row r="222" hidden="1" x14ac:dyDescent="0.25"/>
    <row r="223" hidden="1" x14ac:dyDescent="0.25"/>
    <row r="224" hidden="1" x14ac:dyDescent="0.25"/>
    <row r="225" hidden="1" x14ac:dyDescent="0.25"/>
    <row r="226" hidden="1" x14ac:dyDescent="0.25"/>
    <row r="227" hidden="1" x14ac:dyDescent="0.25"/>
    <row r="228" hidden="1" x14ac:dyDescent="0.25"/>
    <row r="229" hidden="1" x14ac:dyDescent="0.25"/>
    <row r="230" hidden="1" x14ac:dyDescent="0.25"/>
    <row r="231" hidden="1" x14ac:dyDescent="0.25"/>
    <row r="232" hidden="1" x14ac:dyDescent="0.25"/>
    <row r="233" hidden="1" x14ac:dyDescent="0.25"/>
    <row r="234" hidden="1" x14ac:dyDescent="0.25"/>
    <row r="235" hidden="1" x14ac:dyDescent="0.25"/>
    <row r="236" hidden="1" x14ac:dyDescent="0.25"/>
    <row r="237" hidden="1" x14ac:dyDescent="0.25"/>
    <row r="238" hidden="1" x14ac:dyDescent="0.25"/>
    <row r="239" hidden="1" x14ac:dyDescent="0.25"/>
    <row r="240" hidden="1" x14ac:dyDescent="0.25"/>
    <row r="241" hidden="1" x14ac:dyDescent="0.25"/>
    <row r="242" hidden="1" x14ac:dyDescent="0.25"/>
    <row r="243" hidden="1" x14ac:dyDescent="0.25"/>
    <row r="244" hidden="1" x14ac:dyDescent="0.25"/>
    <row r="245" hidden="1" x14ac:dyDescent="0.25"/>
    <row r="246" hidden="1" x14ac:dyDescent="0.25"/>
    <row r="247" hidden="1" x14ac:dyDescent="0.25"/>
    <row r="248" hidden="1" x14ac:dyDescent="0.25"/>
    <row r="249" hidden="1" x14ac:dyDescent="0.25"/>
    <row r="250" hidden="1" x14ac:dyDescent="0.25"/>
    <row r="251" hidden="1" x14ac:dyDescent="0.25"/>
    <row r="252" hidden="1" x14ac:dyDescent="0.25"/>
    <row r="253" hidden="1" x14ac:dyDescent="0.25"/>
    <row r="254" hidden="1" x14ac:dyDescent="0.25"/>
    <row r="255" hidden="1" x14ac:dyDescent="0.25"/>
    <row r="256" hidden="1" x14ac:dyDescent="0.25"/>
    <row r="257" hidden="1" x14ac:dyDescent="0.25"/>
    <row r="258" hidden="1" x14ac:dyDescent="0.25"/>
    <row r="259" hidden="1" x14ac:dyDescent="0.25"/>
    <row r="260" hidden="1" x14ac:dyDescent="0.25"/>
    <row r="261" hidden="1" x14ac:dyDescent="0.25"/>
    <row r="262" hidden="1" x14ac:dyDescent="0.25"/>
    <row r="263" hidden="1" x14ac:dyDescent="0.25"/>
    <row r="264" hidden="1" x14ac:dyDescent="0.25"/>
  </sheetData>
  <mergeCells count="58">
    <mergeCell ref="C46:C47"/>
    <mergeCell ref="D59:K59"/>
    <mergeCell ref="B61:K61"/>
    <mergeCell ref="B62:K62"/>
    <mergeCell ref="B63:K63"/>
    <mergeCell ref="B64:K64"/>
    <mergeCell ref="N26:N27"/>
    <mergeCell ref="O26:O27"/>
    <mergeCell ref="P26:P27"/>
    <mergeCell ref="Q26:Q27"/>
    <mergeCell ref="R26:R27"/>
    <mergeCell ref="C43:C44"/>
    <mergeCell ref="H26:H27"/>
    <mergeCell ref="I26:I27"/>
    <mergeCell ref="J26:J27"/>
    <mergeCell ref="K26:K27"/>
    <mergeCell ref="L26:L27"/>
    <mergeCell ref="M26:M27"/>
    <mergeCell ref="B26:B27"/>
    <mergeCell ref="C26:C27"/>
    <mergeCell ref="D26:D27"/>
    <mergeCell ref="E26:E27"/>
    <mergeCell ref="F26:F27"/>
    <mergeCell ref="G26:G27"/>
    <mergeCell ref="N13:N14"/>
    <mergeCell ref="O13:O14"/>
    <mergeCell ref="P13:P14"/>
    <mergeCell ref="Q13:Q14"/>
    <mergeCell ref="R13:R14"/>
    <mergeCell ref="D25:F25"/>
    <mergeCell ref="G25:I25"/>
    <mergeCell ref="J25:L25"/>
    <mergeCell ref="M25:O25"/>
    <mergeCell ref="P25:R25"/>
    <mergeCell ref="H13:H14"/>
    <mergeCell ref="I13:I14"/>
    <mergeCell ref="J13:J14"/>
    <mergeCell ref="K13:K14"/>
    <mergeCell ref="L13:L14"/>
    <mergeCell ref="M13:M14"/>
    <mergeCell ref="B13:B14"/>
    <mergeCell ref="C13:C14"/>
    <mergeCell ref="D13:D14"/>
    <mergeCell ref="E13:E14"/>
    <mergeCell ref="F13:F14"/>
    <mergeCell ref="G13:G14"/>
    <mergeCell ref="P10:R10"/>
    <mergeCell ref="D12:F12"/>
    <mergeCell ref="G12:I12"/>
    <mergeCell ref="J12:L12"/>
    <mergeCell ref="M12:O12"/>
    <mergeCell ref="P12:R12"/>
    <mergeCell ref="D4:K4"/>
    <mergeCell ref="D8:K8"/>
    <mergeCell ref="D10:F10"/>
    <mergeCell ref="G10:I10"/>
    <mergeCell ref="J10:L10"/>
    <mergeCell ref="M10:O10"/>
  </mergeCells>
  <pageMargins left="0.70866141732283472" right="0.70866141732283472" top="0.78740157480314965" bottom="0.78740157480314965" header="0.31496062992125984" footer="0.31496062992125984"/>
  <pageSetup paperSize="9" scale="3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S264"/>
  <sheetViews>
    <sheetView showGridLines="0" zoomScale="80" zoomScaleNormal="80" zoomScaleSheetLayoutView="80" workbookViewId="0">
      <selection activeCell="G74" sqref="G74"/>
    </sheetView>
  </sheetViews>
  <sheetFormatPr defaultColWidth="0" defaultRowHeight="15" zeroHeight="1" x14ac:dyDescent="0.25"/>
  <cols>
    <col min="1" max="1" width="4.5703125" customWidth="1"/>
    <col min="2" max="2" width="9.140625" customWidth="1"/>
    <col min="3" max="3" width="65.7109375" customWidth="1"/>
    <col min="4" max="4" width="20.7109375" customWidth="1"/>
    <col min="5" max="6" width="14.28515625" customWidth="1"/>
    <col min="7" max="7" width="21.28515625" style="187" customWidth="1"/>
    <col min="8" max="9" width="14.28515625" customWidth="1"/>
    <col min="10" max="10" width="20.85546875" customWidth="1"/>
    <col min="11" max="12" width="14.28515625" customWidth="1"/>
    <col min="13" max="13" width="21.140625" customWidth="1"/>
    <col min="14" max="15" width="14.28515625" customWidth="1"/>
    <col min="16" max="16" width="21.42578125" customWidth="1"/>
    <col min="17" max="18" width="14.28515625" customWidth="1"/>
    <col min="19" max="19" width="4" style="4" customWidth="1"/>
    <col min="20" max="16384" width="9.140625" style="4" hidden="1"/>
  </cols>
  <sheetData>
    <row r="1" spans="1:19" x14ac:dyDescent="0.25">
      <c r="A1" s="1"/>
      <c r="B1" s="1"/>
      <c r="C1" s="1"/>
      <c r="D1" s="1"/>
      <c r="E1" s="1"/>
      <c r="F1" s="1"/>
      <c r="G1" s="2"/>
      <c r="H1" s="1"/>
      <c r="I1" s="1"/>
      <c r="J1" s="1"/>
      <c r="K1" s="1"/>
      <c r="L1" s="3"/>
      <c r="M1" s="3"/>
      <c r="N1" s="3"/>
      <c r="O1" s="3"/>
      <c r="P1" s="3"/>
      <c r="Q1" s="3"/>
      <c r="R1" s="3"/>
      <c r="S1" s="3"/>
    </row>
    <row r="2" spans="1:19" ht="21" x14ac:dyDescent="0.35">
      <c r="A2" s="1"/>
      <c r="B2" s="5" t="s">
        <v>0</v>
      </c>
      <c r="C2" s="1"/>
      <c r="D2" s="1"/>
      <c r="E2" s="1"/>
      <c r="F2" s="1"/>
      <c r="G2" s="2"/>
      <c r="H2" s="1"/>
      <c r="I2" s="1"/>
      <c r="J2" s="1"/>
      <c r="K2" s="1"/>
      <c r="L2" s="3"/>
      <c r="M2" s="3"/>
      <c r="N2" s="3"/>
      <c r="O2" s="3"/>
      <c r="P2" s="3"/>
      <c r="Q2" s="3"/>
      <c r="R2" s="3"/>
      <c r="S2" s="3"/>
    </row>
    <row r="3" spans="1:19" ht="7.5" customHeight="1" x14ac:dyDescent="0.25">
      <c r="A3" s="1"/>
      <c r="B3" s="1"/>
      <c r="C3" s="1"/>
      <c r="D3" s="1"/>
      <c r="E3" s="1"/>
      <c r="F3" s="1"/>
      <c r="G3" s="2"/>
      <c r="H3" s="1"/>
      <c r="I3" s="1"/>
      <c r="J3" s="1"/>
      <c r="K3" s="1"/>
      <c r="L3" s="3"/>
      <c r="M3" s="3"/>
      <c r="N3" s="3"/>
      <c r="O3" s="3"/>
      <c r="P3" s="3"/>
      <c r="Q3" s="3"/>
      <c r="R3" s="3"/>
      <c r="S3" s="3"/>
    </row>
    <row r="4" spans="1:19" ht="21" x14ac:dyDescent="0.35">
      <c r="A4" s="1"/>
      <c r="B4" s="1" t="s">
        <v>1</v>
      </c>
      <c r="C4" s="1"/>
      <c r="D4" s="6" t="str">
        <f>'[2]ZŠ Na Příkopech'!D4:U4</f>
        <v>Základní škola Chomutov, Na Příkopech 895</v>
      </c>
      <c r="E4" s="6"/>
      <c r="F4" s="6"/>
      <c r="G4" s="6"/>
      <c r="H4" s="6"/>
      <c r="I4" s="6"/>
      <c r="J4" s="6"/>
      <c r="K4" s="6"/>
      <c r="L4" s="3"/>
      <c r="M4" s="3"/>
      <c r="N4" s="3"/>
      <c r="O4" s="3"/>
      <c r="P4" s="3"/>
      <c r="Q4" s="3"/>
      <c r="R4" s="3"/>
      <c r="S4" s="3"/>
    </row>
    <row r="5" spans="1:19" ht="3.75" customHeight="1" x14ac:dyDescent="0.25">
      <c r="A5" s="1"/>
      <c r="B5" s="1"/>
      <c r="C5" s="1"/>
      <c r="D5" s="7"/>
      <c r="E5" s="7"/>
      <c r="F5" s="7"/>
      <c r="G5" s="7"/>
      <c r="H5" s="7"/>
      <c r="I5" s="7"/>
      <c r="J5" s="7"/>
      <c r="K5" s="7"/>
      <c r="L5" s="3"/>
      <c r="M5" s="3"/>
      <c r="N5" s="3"/>
      <c r="O5" s="3"/>
      <c r="P5" s="3"/>
      <c r="Q5" s="3"/>
      <c r="R5" s="3"/>
      <c r="S5" s="3"/>
    </row>
    <row r="6" spans="1:19" x14ac:dyDescent="0.25">
      <c r="A6" s="1"/>
      <c r="B6" s="1" t="s">
        <v>2</v>
      </c>
      <c r="C6" s="1"/>
      <c r="D6" s="8">
        <f>'[2]ZŠ Na Příkopech'!D6</f>
        <v>46789685</v>
      </c>
      <c r="E6" s="7"/>
      <c r="F6" s="7"/>
      <c r="G6" s="7"/>
      <c r="H6" s="7"/>
      <c r="I6" s="7"/>
      <c r="J6" s="7"/>
      <c r="K6" s="7"/>
      <c r="L6" s="3"/>
      <c r="M6" s="3"/>
      <c r="N6" s="3"/>
      <c r="O6" s="3"/>
      <c r="P6" s="3"/>
      <c r="Q6" s="3"/>
      <c r="R6" s="3"/>
      <c r="S6" s="3"/>
    </row>
    <row r="7" spans="1:19" ht="3.75" customHeight="1" x14ac:dyDescent="0.25">
      <c r="A7" s="1"/>
      <c r="B7" s="1"/>
      <c r="C7" s="1"/>
      <c r="D7" s="7"/>
      <c r="E7" s="7"/>
      <c r="F7" s="7"/>
      <c r="G7" s="7"/>
      <c r="H7" s="7"/>
      <c r="I7" s="7"/>
      <c r="J7" s="7"/>
      <c r="K7" s="7"/>
      <c r="L7" s="3"/>
      <c r="M7" s="3"/>
      <c r="N7" s="3"/>
      <c r="O7" s="3"/>
      <c r="P7" s="3"/>
      <c r="Q7" s="3"/>
      <c r="R7" s="3"/>
      <c r="S7" s="3"/>
    </row>
    <row r="8" spans="1:19" x14ac:dyDescent="0.25">
      <c r="A8" s="1"/>
      <c r="B8" s="1" t="s">
        <v>3</v>
      </c>
      <c r="C8" s="1"/>
      <c r="D8" s="9" t="str">
        <f>'[2]ZŠ Na Příkopech'!D8:U8</f>
        <v>Na Příkopech 895, Chomutov</v>
      </c>
      <c r="E8" s="9"/>
      <c r="F8" s="9"/>
      <c r="G8" s="9"/>
      <c r="H8" s="9"/>
      <c r="I8" s="9"/>
      <c r="J8" s="9"/>
      <c r="K8" s="9"/>
      <c r="L8" s="3"/>
      <c r="M8" s="3"/>
      <c r="N8" s="3"/>
      <c r="O8" s="3"/>
      <c r="P8" s="3"/>
      <c r="Q8" s="3"/>
      <c r="R8" s="3"/>
      <c r="S8" s="3"/>
    </row>
    <row r="9" spans="1:19" ht="15.75" thickBot="1" x14ac:dyDescent="0.3">
      <c r="A9" s="1"/>
      <c r="B9" s="1"/>
      <c r="C9" s="1"/>
      <c r="D9" s="1"/>
      <c r="E9" s="1"/>
      <c r="F9" s="1"/>
      <c r="G9" s="2"/>
      <c r="H9" s="1"/>
      <c r="I9" s="1"/>
      <c r="J9" s="1"/>
      <c r="K9" s="1"/>
      <c r="L9" s="3"/>
      <c r="M9" s="3"/>
      <c r="N9" s="3"/>
      <c r="O9" s="3"/>
      <c r="P9" s="3"/>
      <c r="Q9" s="3"/>
      <c r="R9" s="3"/>
      <c r="S9" s="3"/>
    </row>
    <row r="10" spans="1:19" ht="29.25" customHeight="1" thickBot="1" x14ac:dyDescent="0.3">
      <c r="A10" s="1"/>
      <c r="B10" s="10" t="s">
        <v>4</v>
      </c>
      <c r="C10" s="11" t="s">
        <v>5</v>
      </c>
      <c r="D10" s="12" t="s">
        <v>6</v>
      </c>
      <c r="E10" s="12"/>
      <c r="F10" s="13"/>
      <c r="G10" s="12" t="s">
        <v>7</v>
      </c>
      <c r="H10" s="12"/>
      <c r="I10" s="14"/>
      <c r="J10" s="15" t="s">
        <v>8</v>
      </c>
      <c r="K10" s="12"/>
      <c r="L10" s="13"/>
      <c r="M10" s="16" t="s">
        <v>9</v>
      </c>
      <c r="N10" s="12"/>
      <c r="O10" s="13"/>
      <c r="P10" s="12" t="s">
        <v>10</v>
      </c>
      <c r="Q10" s="12"/>
      <c r="R10" s="13"/>
      <c r="S10" s="3"/>
    </row>
    <row r="11" spans="1:19" ht="30.75" customHeight="1" thickBot="1" x14ac:dyDescent="0.3">
      <c r="A11" s="1"/>
      <c r="B11" s="17"/>
      <c r="C11" s="18"/>
      <c r="D11" s="19" t="s">
        <v>11</v>
      </c>
      <c r="E11" s="20" t="s">
        <v>12</v>
      </c>
      <c r="F11" s="20" t="s">
        <v>13</v>
      </c>
      <c r="G11" s="19" t="s">
        <v>11</v>
      </c>
      <c r="H11" s="20" t="s">
        <v>12</v>
      </c>
      <c r="I11" s="21" t="s">
        <v>13</v>
      </c>
      <c r="J11" s="21" t="s">
        <v>11</v>
      </c>
      <c r="K11" s="20" t="s">
        <v>12</v>
      </c>
      <c r="L11" s="20" t="s">
        <v>13</v>
      </c>
      <c r="M11" s="22" t="s">
        <v>11</v>
      </c>
      <c r="N11" s="20" t="s">
        <v>12</v>
      </c>
      <c r="O11" s="20" t="s">
        <v>13</v>
      </c>
      <c r="P11" s="19" t="s">
        <v>11</v>
      </c>
      <c r="Q11" s="20" t="s">
        <v>12</v>
      </c>
      <c r="R11" s="20" t="s">
        <v>13</v>
      </c>
      <c r="S11" s="3"/>
    </row>
    <row r="12" spans="1:19" ht="15.75" customHeight="1" thickBot="1" x14ac:dyDescent="0.3">
      <c r="A12" s="1"/>
      <c r="B12" s="23"/>
      <c r="C12" s="24" t="s">
        <v>14</v>
      </c>
      <c r="D12" s="25"/>
      <c r="E12" s="25"/>
      <c r="F12" s="26"/>
      <c r="G12" s="25"/>
      <c r="H12" s="25"/>
      <c r="I12" s="25"/>
      <c r="J12" s="27"/>
      <c r="K12" s="25"/>
      <c r="L12" s="26"/>
      <c r="M12" s="25"/>
      <c r="N12" s="25"/>
      <c r="O12" s="26"/>
      <c r="P12" s="25"/>
      <c r="Q12" s="25"/>
      <c r="R12" s="26"/>
      <c r="S12" s="3"/>
    </row>
    <row r="13" spans="1:19" ht="15.75" customHeight="1" x14ac:dyDescent="0.25">
      <c r="A13" s="1"/>
      <c r="B13" s="28" t="s">
        <v>4</v>
      </c>
      <c r="C13" s="29" t="s">
        <v>5</v>
      </c>
      <c r="D13" s="30" t="s">
        <v>15</v>
      </c>
      <c r="E13" s="31" t="s">
        <v>16</v>
      </c>
      <c r="F13" s="32" t="s">
        <v>14</v>
      </c>
      <c r="G13" s="33" t="s">
        <v>15</v>
      </c>
      <c r="H13" s="31" t="s">
        <v>16</v>
      </c>
      <c r="I13" s="34" t="s">
        <v>14</v>
      </c>
      <c r="J13" s="30" t="s">
        <v>15</v>
      </c>
      <c r="K13" s="31" t="s">
        <v>16</v>
      </c>
      <c r="L13" s="32" t="s">
        <v>14</v>
      </c>
      <c r="M13" s="35" t="s">
        <v>15</v>
      </c>
      <c r="N13" s="31" t="s">
        <v>16</v>
      </c>
      <c r="O13" s="32" t="s">
        <v>14</v>
      </c>
      <c r="P13" s="33" t="s">
        <v>15</v>
      </c>
      <c r="Q13" s="31" t="s">
        <v>16</v>
      </c>
      <c r="R13" s="32" t="s">
        <v>14</v>
      </c>
      <c r="S13" s="3"/>
    </row>
    <row r="14" spans="1:19" ht="15.75" thickBot="1" x14ac:dyDescent="0.3">
      <c r="A14" s="1"/>
      <c r="B14" s="36"/>
      <c r="C14" s="37"/>
      <c r="D14" s="38"/>
      <c r="E14" s="39"/>
      <c r="F14" s="40"/>
      <c r="G14" s="41"/>
      <c r="H14" s="39"/>
      <c r="I14" s="42"/>
      <c r="J14" s="38"/>
      <c r="K14" s="39"/>
      <c r="L14" s="40"/>
      <c r="M14" s="43"/>
      <c r="N14" s="39"/>
      <c r="O14" s="40"/>
      <c r="P14" s="41"/>
      <c r="Q14" s="39"/>
      <c r="R14" s="40"/>
      <c r="S14" s="3"/>
    </row>
    <row r="15" spans="1:19" x14ac:dyDescent="0.25">
      <c r="A15" s="1"/>
      <c r="B15" s="44" t="s">
        <v>17</v>
      </c>
      <c r="C15" s="45" t="s">
        <v>18</v>
      </c>
      <c r="D15" s="46">
        <f>'[2]ZŠ Na Příkopech'!G15</f>
        <v>1917.5</v>
      </c>
      <c r="E15" s="47">
        <f>'[2]ZŠ Na Příkopech'!H15</f>
        <v>323.5</v>
      </c>
      <c r="F15" s="48">
        <f>D15+E15</f>
        <v>2241</v>
      </c>
      <c r="G15" s="46">
        <v>2000</v>
      </c>
      <c r="H15" s="47">
        <f>'[2]ZŠ Na Příkopech'!K15</f>
        <v>0</v>
      </c>
      <c r="I15" s="49">
        <f>G15+H15</f>
        <v>2000</v>
      </c>
      <c r="J15" s="50">
        <f>'[2]ZŠ Na Příkopech'!Y15</f>
        <v>2000</v>
      </c>
      <c r="K15" s="51">
        <f>'[2]ZŠ Na Příkopech'!Z15</f>
        <v>0</v>
      </c>
      <c r="L15" s="52">
        <f>J15+K15</f>
        <v>2000</v>
      </c>
      <c r="M15" s="53">
        <v>2000</v>
      </c>
      <c r="N15" s="47"/>
      <c r="O15" s="48">
        <f>M15+N15</f>
        <v>2000</v>
      </c>
      <c r="P15" s="46">
        <v>2000</v>
      </c>
      <c r="Q15" s="47"/>
      <c r="R15" s="48">
        <f>P15+Q15</f>
        <v>2000</v>
      </c>
      <c r="S15" s="3"/>
    </row>
    <row r="16" spans="1:19" x14ac:dyDescent="0.25">
      <c r="A16" s="1"/>
      <c r="B16" s="54" t="s">
        <v>19</v>
      </c>
      <c r="C16" s="55" t="s">
        <v>20</v>
      </c>
      <c r="D16" s="46">
        <f>'[2]ZŠ Na Příkopech'!G16</f>
        <v>4399</v>
      </c>
      <c r="E16" s="56">
        <f>'[2]ZŠ Na Příkopech'!H16</f>
        <v>0</v>
      </c>
      <c r="F16" s="48">
        <f>D16+E16</f>
        <v>4399</v>
      </c>
      <c r="G16" s="46">
        <f>'[2]ZŠ Na Příkopech'!J16</f>
        <v>4450</v>
      </c>
      <c r="H16" s="56">
        <f>'[2]ZŠ Na Příkopech'!K16</f>
        <v>0</v>
      </c>
      <c r="I16" s="49">
        <f>G16+H16</f>
        <v>4450</v>
      </c>
      <c r="J16" s="57">
        <f>'[2]ZŠ Na Příkopech'!Y16</f>
        <v>4500</v>
      </c>
      <c r="K16" s="58">
        <f>'[2]ZŠ Na Příkopech'!Z16</f>
        <v>0</v>
      </c>
      <c r="L16" s="59">
        <f>J16+K16</f>
        <v>4500</v>
      </c>
      <c r="M16" s="60">
        <v>4500</v>
      </c>
      <c r="N16" s="56"/>
      <c r="O16" s="48">
        <f>M16+N16</f>
        <v>4500</v>
      </c>
      <c r="P16" s="61">
        <v>4500</v>
      </c>
      <c r="Q16" s="56"/>
      <c r="R16" s="48">
        <f>P16+Q16</f>
        <v>4500</v>
      </c>
      <c r="S16" s="3"/>
    </row>
    <row r="17" spans="1:19" x14ac:dyDescent="0.25">
      <c r="A17" s="1"/>
      <c r="B17" s="54" t="s">
        <v>21</v>
      </c>
      <c r="C17" s="62" t="s">
        <v>22</v>
      </c>
      <c r="D17" s="46">
        <f>'[2]ZŠ Na Příkopech'!G17</f>
        <v>503</v>
      </c>
      <c r="E17" s="56">
        <f>'[2]ZŠ Na Příkopech'!H17</f>
        <v>0</v>
      </c>
      <c r="F17" s="48">
        <f>D17+E17</f>
        <v>503</v>
      </c>
      <c r="G17" s="46">
        <f>'[2]ZŠ Na Příkopech'!J17</f>
        <v>0</v>
      </c>
      <c r="H17" s="56">
        <f>'[2]ZŠ Na Příkopech'!K17</f>
        <v>0</v>
      </c>
      <c r="I17" s="49">
        <f>G17+H17</f>
        <v>0</v>
      </c>
      <c r="J17" s="57">
        <f>'[2]ZŠ Na Příkopech'!Y17</f>
        <v>1200</v>
      </c>
      <c r="K17" s="58">
        <f>'[2]ZŠ Na Příkopech'!Z17</f>
        <v>0</v>
      </c>
      <c r="L17" s="59">
        <f>J17+K17</f>
        <v>1200</v>
      </c>
      <c r="M17" s="60">
        <v>600</v>
      </c>
      <c r="N17" s="63"/>
      <c r="O17" s="48">
        <f>M17+N17</f>
        <v>600</v>
      </c>
      <c r="P17" s="61"/>
      <c r="Q17" s="63"/>
      <c r="R17" s="48">
        <f>P17+Q17</f>
        <v>0</v>
      </c>
      <c r="S17" s="3"/>
    </row>
    <row r="18" spans="1:19" x14ac:dyDescent="0.25">
      <c r="A18" s="1"/>
      <c r="B18" s="54" t="s">
        <v>23</v>
      </c>
      <c r="C18" s="64" t="s">
        <v>24</v>
      </c>
      <c r="D18" s="46">
        <f>'[2]ZŠ Na Příkopech'!G18</f>
        <v>30274.6</v>
      </c>
      <c r="E18" s="47">
        <f>'[2]ZŠ Na Příkopech'!H18</f>
        <v>0</v>
      </c>
      <c r="F18" s="48">
        <f>D18+E18</f>
        <v>30274.6</v>
      </c>
      <c r="G18" s="46">
        <v>34500</v>
      </c>
      <c r="H18" s="47">
        <v>0</v>
      </c>
      <c r="I18" s="49">
        <f>G18+H18</f>
        <v>34500</v>
      </c>
      <c r="J18" s="57">
        <f>'[2]ZŠ Na Příkopech'!Y18</f>
        <v>37500</v>
      </c>
      <c r="K18" s="58">
        <f>'[2]ZŠ Na Příkopech'!Z18</f>
        <v>0</v>
      </c>
      <c r="L18" s="59">
        <f>J18+K18</f>
        <v>37500</v>
      </c>
      <c r="M18" s="60">
        <v>37500</v>
      </c>
      <c r="N18" s="47"/>
      <c r="O18" s="48">
        <f>M18+N18</f>
        <v>37500</v>
      </c>
      <c r="P18" s="61">
        <v>37500</v>
      </c>
      <c r="Q18" s="47"/>
      <c r="R18" s="48">
        <f>P18+Q18</f>
        <v>37500</v>
      </c>
      <c r="S18" s="3"/>
    </row>
    <row r="19" spans="1:19" x14ac:dyDescent="0.25">
      <c r="A19" s="1"/>
      <c r="B19" s="54" t="s">
        <v>25</v>
      </c>
      <c r="C19" s="65" t="s">
        <v>26</v>
      </c>
      <c r="D19" s="46">
        <f>'[2]ZŠ Na Příkopech'!G19</f>
        <v>0</v>
      </c>
      <c r="E19" s="47">
        <f>'[2]ZŠ Na Příkopech'!H19</f>
        <v>0</v>
      </c>
      <c r="F19" s="48">
        <f>D19+E19</f>
        <v>0</v>
      </c>
      <c r="G19" s="46">
        <f>'[2]ZŠ Na Příkopech'!J19</f>
        <v>0</v>
      </c>
      <c r="H19" s="47">
        <f>'[2]ZŠ Na Příkopech'!K19</f>
        <v>0</v>
      </c>
      <c r="I19" s="49">
        <f>G19+H19</f>
        <v>0</v>
      </c>
      <c r="J19" s="57">
        <f>'[2]ZŠ Na Příkopech'!Y19</f>
        <v>0</v>
      </c>
      <c r="K19" s="58">
        <f>'[2]ZŠ Na Příkopech'!Z19</f>
        <v>0</v>
      </c>
      <c r="L19" s="59">
        <f>J19+K19</f>
        <v>0</v>
      </c>
      <c r="M19" s="60"/>
      <c r="N19" s="66"/>
      <c r="O19" s="48">
        <f>M19+N19</f>
        <v>0</v>
      </c>
      <c r="P19" s="61"/>
      <c r="Q19" s="66"/>
      <c r="R19" s="48">
        <f>P19+Q19</f>
        <v>0</v>
      </c>
      <c r="S19" s="3"/>
    </row>
    <row r="20" spans="1:19" x14ac:dyDescent="0.25">
      <c r="A20" s="1"/>
      <c r="B20" s="54" t="s">
        <v>27</v>
      </c>
      <c r="C20" s="67" t="s">
        <v>28</v>
      </c>
      <c r="D20" s="46">
        <f>'[2]ZŠ Na Příkopech'!G20</f>
        <v>1588.7</v>
      </c>
      <c r="E20" s="47">
        <f>'[2]ZŠ Na Příkopech'!H20</f>
        <v>0</v>
      </c>
      <c r="F20" s="48">
        <f>D20+E20</f>
        <v>1588.7</v>
      </c>
      <c r="G20" s="46">
        <v>150</v>
      </c>
      <c r="H20" s="47">
        <f>'[2]ZŠ Na Příkopech'!K20</f>
        <v>0</v>
      </c>
      <c r="I20" s="49">
        <f>G20+H20</f>
        <v>150</v>
      </c>
      <c r="J20" s="57">
        <f>'[2]ZŠ Na Příkopech'!Y20</f>
        <v>100</v>
      </c>
      <c r="K20" s="58">
        <f>'[2]ZŠ Na Příkopech'!Z20</f>
        <v>0</v>
      </c>
      <c r="L20" s="59">
        <f>J20+K20</f>
        <v>100</v>
      </c>
      <c r="M20" s="60">
        <v>100</v>
      </c>
      <c r="N20" s="66"/>
      <c r="O20" s="48">
        <f>M20+N20</f>
        <v>100</v>
      </c>
      <c r="P20" s="61">
        <v>100</v>
      </c>
      <c r="Q20" s="66"/>
      <c r="R20" s="48">
        <f>P20+Q20</f>
        <v>100</v>
      </c>
      <c r="S20" s="3"/>
    </row>
    <row r="21" spans="1:19" x14ac:dyDescent="0.25">
      <c r="A21" s="1"/>
      <c r="B21" s="54" t="s">
        <v>29</v>
      </c>
      <c r="C21" s="68" t="s">
        <v>30</v>
      </c>
      <c r="D21" s="46">
        <f>'[2]ZŠ Na Příkopech'!G21</f>
        <v>1540.1</v>
      </c>
      <c r="E21" s="47">
        <f>'[2]ZŠ Na Příkopech'!H21</f>
        <v>0</v>
      </c>
      <c r="F21" s="48">
        <f>D21+E21</f>
        <v>1540.1</v>
      </c>
      <c r="G21" s="46">
        <v>1000</v>
      </c>
      <c r="H21" s="47">
        <f>'[2]ZŠ Na Příkopech'!K21</f>
        <v>0</v>
      </c>
      <c r="I21" s="49">
        <f>G21+H21</f>
        <v>1000</v>
      </c>
      <c r="J21" s="57">
        <f>'[2]ZŠ Na Příkopech'!Y21</f>
        <v>1450</v>
      </c>
      <c r="K21" s="58">
        <f>'[2]ZŠ Na Příkopech'!Z21</f>
        <v>0</v>
      </c>
      <c r="L21" s="59">
        <f>J21+K21</f>
        <v>1450</v>
      </c>
      <c r="M21" s="60">
        <v>1450</v>
      </c>
      <c r="N21" s="69"/>
      <c r="O21" s="48">
        <f>M21+N21</f>
        <v>1450</v>
      </c>
      <c r="P21" s="61">
        <v>1450</v>
      </c>
      <c r="Q21" s="69"/>
      <c r="R21" s="48">
        <f>P21+Q21</f>
        <v>1450</v>
      </c>
      <c r="S21" s="3"/>
    </row>
    <row r="22" spans="1:19" x14ac:dyDescent="0.25">
      <c r="A22" s="1"/>
      <c r="B22" s="54" t="s">
        <v>31</v>
      </c>
      <c r="C22" s="68" t="s">
        <v>32</v>
      </c>
      <c r="D22" s="46">
        <f>'[2]ZŠ Na Příkopech'!G22</f>
        <v>0</v>
      </c>
      <c r="E22" s="47">
        <f>'[2]ZŠ Na Příkopech'!H22</f>
        <v>0</v>
      </c>
      <c r="F22" s="48">
        <f>D22+E22</f>
        <v>0</v>
      </c>
      <c r="G22" s="46">
        <f>'[2]ZŠ Na Příkopech'!J22</f>
        <v>0</v>
      </c>
      <c r="H22" s="47">
        <f>'[2]ZŠ Na Příkopech'!K22</f>
        <v>0</v>
      </c>
      <c r="I22" s="49">
        <f>G22+H22</f>
        <v>0</v>
      </c>
      <c r="J22" s="57">
        <f>'[2]ZŠ Na Příkopech'!Y22</f>
        <v>0</v>
      </c>
      <c r="K22" s="58">
        <f>'[2]ZŠ Na Příkopech'!Z22</f>
        <v>0</v>
      </c>
      <c r="L22" s="59">
        <f>J22+K22</f>
        <v>0</v>
      </c>
      <c r="M22" s="60"/>
      <c r="N22" s="69"/>
      <c r="O22" s="48">
        <f>M22+N22</f>
        <v>0</v>
      </c>
      <c r="P22" s="61"/>
      <c r="Q22" s="69"/>
      <c r="R22" s="48">
        <f>P22+Q22</f>
        <v>0</v>
      </c>
      <c r="S22" s="3"/>
    </row>
    <row r="23" spans="1:19" ht="15.75" thickBot="1" x14ac:dyDescent="0.3">
      <c r="A23" s="1"/>
      <c r="B23" s="70" t="s">
        <v>33</v>
      </c>
      <c r="C23" s="71" t="s">
        <v>34</v>
      </c>
      <c r="D23" s="46">
        <f>'[2]ZŠ Na Příkopech'!G23</f>
        <v>0</v>
      </c>
      <c r="E23" s="47">
        <f>'[2]ZŠ Na Příkopech'!H23</f>
        <v>0</v>
      </c>
      <c r="F23" s="72">
        <f>D23+E23</f>
        <v>0</v>
      </c>
      <c r="G23" s="46">
        <f>'[2]ZŠ Na Příkopech'!J23</f>
        <v>0</v>
      </c>
      <c r="H23" s="47">
        <f>'[2]ZŠ Na Příkopech'!K23</f>
        <v>0</v>
      </c>
      <c r="I23" s="73">
        <f>G23+H23</f>
        <v>0</v>
      </c>
      <c r="J23" s="57">
        <f>'[2]ZŠ Na Příkopech'!Y23</f>
        <v>0</v>
      </c>
      <c r="K23" s="58">
        <f>'[2]ZŠ Na Příkopech'!Z23</f>
        <v>0</v>
      </c>
      <c r="L23" s="59">
        <f>J23+K23</f>
        <v>0</v>
      </c>
      <c r="M23" s="74"/>
      <c r="N23" s="75"/>
      <c r="O23" s="72">
        <f>M23+N23</f>
        <v>0</v>
      </c>
      <c r="P23" s="76"/>
      <c r="Q23" s="75"/>
      <c r="R23" s="72">
        <f>P23+Q23</f>
        <v>0</v>
      </c>
      <c r="S23" s="3"/>
    </row>
    <row r="24" spans="1:19" ht="15.75" thickBot="1" x14ac:dyDescent="0.3">
      <c r="A24" s="1"/>
      <c r="B24" s="77" t="s">
        <v>35</v>
      </c>
      <c r="C24" s="78" t="s">
        <v>36</v>
      </c>
      <c r="D24" s="79">
        <f>SUM(D15:D21)</f>
        <v>40222.899999999994</v>
      </c>
      <c r="E24" s="79">
        <f>SUM(E15:E21)</f>
        <v>323.5</v>
      </c>
      <c r="F24" s="79">
        <f>SUM(F15:F21)</f>
        <v>40546.399999999994</v>
      </c>
      <c r="G24" s="79">
        <f>SUM(G15:G21)</f>
        <v>42100</v>
      </c>
      <c r="H24" s="79">
        <f>SUM(H15:H21)</f>
        <v>0</v>
      </c>
      <c r="I24" s="80">
        <f>SUM(I15:I21)</f>
        <v>42100</v>
      </c>
      <c r="J24" s="81">
        <f>SUM(J15:J21)</f>
        <v>46750</v>
      </c>
      <c r="K24" s="81">
        <f>SUM(K15:K21)</f>
        <v>0</v>
      </c>
      <c r="L24" s="81">
        <f>SUM(L15:L21)</f>
        <v>46750</v>
      </c>
      <c r="M24" s="82">
        <f>SUM(M15:M21)</f>
        <v>46150</v>
      </c>
      <c r="N24" s="79">
        <f>SUM(N15:N21)</f>
        <v>0</v>
      </c>
      <c r="O24" s="79">
        <f>SUM(O15:O21)</f>
        <v>46150</v>
      </c>
      <c r="P24" s="79">
        <f>SUM(P15:P21)</f>
        <v>45550</v>
      </c>
      <c r="Q24" s="79">
        <f>SUM(Q15:Q21)</f>
        <v>0</v>
      </c>
      <c r="R24" s="79">
        <f>SUM(R15:R21)</f>
        <v>45550</v>
      </c>
      <c r="S24" s="3"/>
    </row>
    <row r="25" spans="1:19" ht="15.75" customHeight="1" thickBot="1" x14ac:dyDescent="0.3">
      <c r="A25" s="1"/>
      <c r="B25" s="83"/>
      <c r="C25" s="84" t="s">
        <v>37</v>
      </c>
      <c r="D25" s="85"/>
      <c r="E25" s="85"/>
      <c r="F25" s="86"/>
      <c r="G25" s="85"/>
      <c r="H25" s="85"/>
      <c r="I25" s="85"/>
      <c r="J25" s="87"/>
      <c r="K25" s="85"/>
      <c r="L25" s="86"/>
      <c r="M25" s="85"/>
      <c r="N25" s="85"/>
      <c r="O25" s="86"/>
      <c r="P25" s="85"/>
      <c r="Q25" s="85"/>
      <c r="R25" s="86"/>
      <c r="S25" s="3"/>
    </row>
    <row r="26" spans="1:19" x14ac:dyDescent="0.25">
      <c r="A26" s="1"/>
      <c r="B26" s="28" t="s">
        <v>4</v>
      </c>
      <c r="C26" s="29" t="s">
        <v>5</v>
      </c>
      <c r="D26" s="88" t="s">
        <v>38</v>
      </c>
      <c r="E26" s="89" t="s">
        <v>39</v>
      </c>
      <c r="F26" s="90" t="s">
        <v>40</v>
      </c>
      <c r="G26" s="91" t="s">
        <v>38</v>
      </c>
      <c r="H26" s="89" t="s">
        <v>39</v>
      </c>
      <c r="I26" s="92" t="s">
        <v>40</v>
      </c>
      <c r="J26" s="88" t="s">
        <v>38</v>
      </c>
      <c r="K26" s="89" t="s">
        <v>39</v>
      </c>
      <c r="L26" s="90" t="s">
        <v>40</v>
      </c>
      <c r="M26" s="93" t="s">
        <v>38</v>
      </c>
      <c r="N26" s="89" t="s">
        <v>39</v>
      </c>
      <c r="O26" s="90" t="s">
        <v>40</v>
      </c>
      <c r="P26" s="91" t="s">
        <v>38</v>
      </c>
      <c r="Q26" s="89" t="s">
        <v>39</v>
      </c>
      <c r="R26" s="90" t="s">
        <v>40</v>
      </c>
      <c r="S26" s="3"/>
    </row>
    <row r="27" spans="1:19" ht="15.75" thickBot="1" x14ac:dyDescent="0.3">
      <c r="A27" s="1"/>
      <c r="B27" s="36"/>
      <c r="C27" s="37"/>
      <c r="D27" s="94"/>
      <c r="E27" s="95"/>
      <c r="F27" s="96"/>
      <c r="G27" s="97"/>
      <c r="H27" s="95"/>
      <c r="I27" s="98"/>
      <c r="J27" s="94"/>
      <c r="K27" s="95"/>
      <c r="L27" s="96"/>
      <c r="M27" s="99"/>
      <c r="N27" s="95"/>
      <c r="O27" s="96"/>
      <c r="P27" s="97"/>
      <c r="Q27" s="95"/>
      <c r="R27" s="96"/>
      <c r="S27" s="3"/>
    </row>
    <row r="28" spans="1:19" x14ac:dyDescent="0.25">
      <c r="A28" s="1"/>
      <c r="B28" s="44" t="s">
        <v>41</v>
      </c>
      <c r="C28" s="100" t="s">
        <v>42</v>
      </c>
      <c r="D28" s="46">
        <f>'[2]ZŠ Na Příkopech'!G28</f>
        <v>504.9</v>
      </c>
      <c r="E28" s="47">
        <f>'[2]ZŠ Na Příkopech'!H28</f>
        <v>0</v>
      </c>
      <c r="F28" s="48">
        <f>D28+E28</f>
        <v>504.9</v>
      </c>
      <c r="G28" s="46">
        <f>'[2]ZŠ Na Příkopech'!M28</f>
        <v>330</v>
      </c>
      <c r="H28" s="47">
        <f>'[2]ZŠ Na Příkopech'!N28</f>
        <v>0</v>
      </c>
      <c r="I28" s="49">
        <f>G28+H28</f>
        <v>330</v>
      </c>
      <c r="J28" s="50">
        <f>'[2]ZŠ Na Příkopech'!Y28</f>
        <v>390</v>
      </c>
      <c r="K28" s="51">
        <f>'[2]ZŠ Na Příkopech'!Z28</f>
        <v>0</v>
      </c>
      <c r="L28" s="52">
        <f>J28+K28</f>
        <v>390</v>
      </c>
      <c r="M28" s="101">
        <v>390</v>
      </c>
      <c r="N28" s="101"/>
      <c r="O28" s="48">
        <f>M28+N28</f>
        <v>390</v>
      </c>
      <c r="P28" s="101">
        <v>390</v>
      </c>
      <c r="Q28" s="101"/>
      <c r="R28" s="48">
        <f>P28+Q28</f>
        <v>390</v>
      </c>
      <c r="S28" s="3"/>
    </row>
    <row r="29" spans="1:19" x14ac:dyDescent="0.25">
      <c r="A29" s="1"/>
      <c r="B29" s="54" t="s">
        <v>43</v>
      </c>
      <c r="C29" s="102" t="s">
        <v>44</v>
      </c>
      <c r="D29" s="46">
        <f>'[2]ZŠ Na Příkopech'!G29</f>
        <v>2853.9</v>
      </c>
      <c r="E29" s="56">
        <f>'[2]ZŠ Na Příkopech'!H29</f>
        <v>44</v>
      </c>
      <c r="F29" s="48">
        <f>D29+E29</f>
        <v>2897.9</v>
      </c>
      <c r="G29" s="46">
        <f>'[2]ZŠ Na Příkopech'!M29</f>
        <v>3011</v>
      </c>
      <c r="H29" s="56">
        <f>'[2]ZŠ Na Příkopech'!N29</f>
        <v>0</v>
      </c>
      <c r="I29" s="49">
        <f>G29+H29</f>
        <v>3011</v>
      </c>
      <c r="J29" s="57">
        <f>'[2]ZŠ Na Příkopech'!Y29</f>
        <v>2990</v>
      </c>
      <c r="K29" s="103">
        <f>'[2]ZŠ Na Příkopech'!Z29</f>
        <v>0</v>
      </c>
      <c r="L29" s="59">
        <f>J29+K29</f>
        <v>2990</v>
      </c>
      <c r="M29" s="104">
        <v>2990</v>
      </c>
      <c r="N29" s="105"/>
      <c r="O29" s="48">
        <f>M29+N29</f>
        <v>2990</v>
      </c>
      <c r="P29" s="104">
        <v>2990</v>
      </c>
      <c r="Q29" s="105"/>
      <c r="R29" s="48">
        <f>P29+Q29</f>
        <v>2990</v>
      </c>
      <c r="S29" s="3"/>
    </row>
    <row r="30" spans="1:19" x14ac:dyDescent="0.25">
      <c r="A30" s="1"/>
      <c r="B30" s="54" t="s">
        <v>45</v>
      </c>
      <c r="C30" s="68" t="s">
        <v>46</v>
      </c>
      <c r="D30" s="46">
        <f>'[2]ZŠ Na Příkopech'!G30</f>
        <v>1726.4</v>
      </c>
      <c r="E30" s="56">
        <f>'[2]ZŠ Na Příkopech'!H30</f>
        <v>101.9</v>
      </c>
      <c r="F30" s="48">
        <f>D30+E30</f>
        <v>1828.3000000000002</v>
      </c>
      <c r="G30" s="46">
        <f>'[2]ZŠ Na Příkopech'!M30</f>
        <v>1950</v>
      </c>
      <c r="H30" s="56">
        <f>'[2]ZŠ Na Příkopech'!N30</f>
        <v>0</v>
      </c>
      <c r="I30" s="49">
        <f>G30+H30</f>
        <v>1950</v>
      </c>
      <c r="J30" s="57">
        <f>'[2]ZŠ Na Příkopech'!Y30</f>
        <v>2020</v>
      </c>
      <c r="K30" s="103">
        <f>'[2]ZŠ Na Příkopech'!Z30</f>
        <v>0</v>
      </c>
      <c r="L30" s="59">
        <f>J30+K30</f>
        <v>2020</v>
      </c>
      <c r="M30" s="104">
        <v>2020</v>
      </c>
      <c r="N30" s="105"/>
      <c r="O30" s="48">
        <f>M30+N30</f>
        <v>2020</v>
      </c>
      <c r="P30" s="104">
        <v>2020</v>
      </c>
      <c r="Q30" s="105"/>
      <c r="R30" s="48">
        <f>P30+Q30</f>
        <v>2020</v>
      </c>
      <c r="S30" s="3"/>
    </row>
    <row r="31" spans="1:19" x14ac:dyDescent="0.25">
      <c r="A31" s="1"/>
      <c r="B31" s="54" t="s">
        <v>47</v>
      </c>
      <c r="C31" s="68" t="s">
        <v>48</v>
      </c>
      <c r="D31" s="46">
        <f>'[2]ZŠ Na Příkopech'!G31</f>
        <v>1977.6</v>
      </c>
      <c r="E31" s="47">
        <f>'[2]ZŠ Na Příkopech'!H31</f>
        <v>0</v>
      </c>
      <c r="F31" s="48">
        <f>D31+E31</f>
        <v>1977.6</v>
      </c>
      <c r="G31" s="46">
        <f>'[2]ZŠ Na Příkopech'!M31</f>
        <v>1500</v>
      </c>
      <c r="H31" s="47">
        <f>'[2]ZŠ Na Příkopech'!N31</f>
        <v>0</v>
      </c>
      <c r="I31" s="49">
        <f>G31+H31</f>
        <v>1500</v>
      </c>
      <c r="J31" s="57">
        <f>'[2]ZŠ Na Příkopech'!Y31</f>
        <v>1760</v>
      </c>
      <c r="K31" s="58">
        <f>'[2]ZŠ Na Příkopech'!Z31</f>
        <v>0</v>
      </c>
      <c r="L31" s="59">
        <f>J31+K31</f>
        <v>1760</v>
      </c>
      <c r="M31" s="104">
        <v>1760</v>
      </c>
      <c r="N31" s="104"/>
      <c r="O31" s="48">
        <f>M31+N31</f>
        <v>1760</v>
      </c>
      <c r="P31" s="104">
        <v>1760</v>
      </c>
      <c r="Q31" s="104"/>
      <c r="R31" s="48">
        <f>P31+Q31</f>
        <v>1760</v>
      </c>
      <c r="S31" s="3"/>
    </row>
    <row r="32" spans="1:19" x14ac:dyDescent="0.25">
      <c r="A32" s="1"/>
      <c r="B32" s="54" t="s">
        <v>49</v>
      </c>
      <c r="C32" s="68" t="s">
        <v>50</v>
      </c>
      <c r="D32" s="46">
        <f>'[2]ZŠ Na Příkopech'!G32</f>
        <v>23613.3</v>
      </c>
      <c r="E32" s="47">
        <f>'[2]ZŠ Na Příkopech'!H32</f>
        <v>0</v>
      </c>
      <c r="F32" s="48">
        <f>D32+E32</f>
        <v>23613.3</v>
      </c>
      <c r="G32" s="46">
        <f>'[2]ZŠ Na Příkopech'!M32</f>
        <v>25584</v>
      </c>
      <c r="H32" s="47">
        <f>'[2]ZŠ Na Příkopech'!N32</f>
        <v>0</v>
      </c>
      <c r="I32" s="49">
        <f>G32+H32</f>
        <v>25584</v>
      </c>
      <c r="J32" s="57">
        <f>'[2]ZŠ Na Příkopech'!Y32</f>
        <v>26900</v>
      </c>
      <c r="K32" s="58">
        <f>'[2]ZŠ Na Příkopech'!Z32</f>
        <v>0</v>
      </c>
      <c r="L32" s="59">
        <f>J32+K32</f>
        <v>26900</v>
      </c>
      <c r="M32" s="104">
        <v>26900</v>
      </c>
      <c r="N32" s="104"/>
      <c r="O32" s="48">
        <f>M32+N32</f>
        <v>26900</v>
      </c>
      <c r="P32" s="104">
        <v>26900</v>
      </c>
      <c r="Q32" s="104"/>
      <c r="R32" s="48">
        <f>P32+Q32</f>
        <v>26900</v>
      </c>
      <c r="S32" s="3"/>
    </row>
    <row r="33" spans="1:19" x14ac:dyDescent="0.25">
      <c r="A33" s="1"/>
      <c r="B33" s="54" t="s">
        <v>51</v>
      </c>
      <c r="C33" s="65" t="s">
        <v>52</v>
      </c>
      <c r="D33" s="46">
        <f>'[2]ZŠ Na Příkopech'!G33</f>
        <v>22951.1</v>
      </c>
      <c r="E33" s="47">
        <f>'[2]ZŠ Na Příkopech'!H33</f>
        <v>0</v>
      </c>
      <c r="F33" s="48">
        <f>D33+E33</f>
        <v>22951.1</v>
      </c>
      <c r="G33" s="46">
        <f>'[2]ZŠ Na Příkopech'!M33</f>
        <v>25400</v>
      </c>
      <c r="H33" s="47">
        <f>'[2]ZŠ Na Příkopech'!N33</f>
        <v>0</v>
      </c>
      <c r="I33" s="49">
        <f>G33+H33</f>
        <v>25400</v>
      </c>
      <c r="J33" s="57">
        <f>'[2]ZŠ Na Příkopech'!Y33</f>
        <v>0</v>
      </c>
      <c r="K33" s="58">
        <f>'[2]ZŠ Na Příkopech'!Z33</f>
        <v>0</v>
      </c>
      <c r="L33" s="59">
        <f>J33+K33</f>
        <v>0</v>
      </c>
      <c r="M33" s="104"/>
      <c r="N33" s="104"/>
      <c r="O33" s="48">
        <f>M33+N33</f>
        <v>0</v>
      </c>
      <c r="P33" s="104"/>
      <c r="Q33" s="104"/>
      <c r="R33" s="48">
        <f>P33+Q33</f>
        <v>0</v>
      </c>
      <c r="S33" s="3"/>
    </row>
    <row r="34" spans="1:19" x14ac:dyDescent="0.25">
      <c r="A34" s="1"/>
      <c r="B34" s="54" t="s">
        <v>53</v>
      </c>
      <c r="C34" s="106" t="s">
        <v>54</v>
      </c>
      <c r="D34" s="46">
        <f>'[2]ZŠ Na Příkopech'!G34</f>
        <v>662.2</v>
      </c>
      <c r="E34" s="47">
        <f>'[2]ZŠ Na Příkopech'!H34</f>
        <v>0</v>
      </c>
      <c r="F34" s="48">
        <f>D34+E34</f>
        <v>662.2</v>
      </c>
      <c r="G34" s="46">
        <f>'[2]ZŠ Na Příkopech'!M34</f>
        <v>154</v>
      </c>
      <c r="H34" s="47">
        <f>'[2]ZŠ Na Příkopech'!N34</f>
        <v>0</v>
      </c>
      <c r="I34" s="49">
        <f>G34+H34</f>
        <v>154</v>
      </c>
      <c r="J34" s="57">
        <f>'[2]ZŠ Na Příkopech'!Y34</f>
        <v>0</v>
      </c>
      <c r="K34" s="58">
        <f>'[2]ZŠ Na Příkopech'!Z34</f>
        <v>0</v>
      </c>
      <c r="L34" s="59">
        <f>J34+K34</f>
        <v>0</v>
      </c>
      <c r="M34" s="104"/>
      <c r="N34" s="104"/>
      <c r="O34" s="48">
        <f>M34+N34</f>
        <v>0</v>
      </c>
      <c r="P34" s="104"/>
      <c r="Q34" s="104"/>
      <c r="R34" s="48">
        <f>P34+Q34</f>
        <v>0</v>
      </c>
      <c r="S34" s="3"/>
    </row>
    <row r="35" spans="1:19" x14ac:dyDescent="0.25">
      <c r="A35" s="1"/>
      <c r="B35" s="54" t="s">
        <v>55</v>
      </c>
      <c r="C35" s="68" t="s">
        <v>56</v>
      </c>
      <c r="D35" s="46">
        <f>'[2]ZŠ Na Příkopech'!G35</f>
        <v>7789</v>
      </c>
      <c r="E35" s="47">
        <f>'[2]ZŠ Na Příkopech'!H35</f>
        <v>0</v>
      </c>
      <c r="F35" s="48">
        <f>D35+E35</f>
        <v>7789</v>
      </c>
      <c r="G35" s="46">
        <f>'[2]ZŠ Na Příkopech'!M35</f>
        <v>8946</v>
      </c>
      <c r="H35" s="47">
        <f>'[2]ZŠ Na Příkopech'!N35</f>
        <v>0</v>
      </c>
      <c r="I35" s="49">
        <f>G35+H35</f>
        <v>8946</v>
      </c>
      <c r="J35" s="57">
        <f>'[2]ZŠ Na Příkopech'!Y35</f>
        <v>10600</v>
      </c>
      <c r="K35" s="58">
        <f>'[2]ZŠ Na Příkopech'!Z35</f>
        <v>0</v>
      </c>
      <c r="L35" s="59">
        <f>J35+K35</f>
        <v>10600</v>
      </c>
      <c r="M35" s="104">
        <v>10600</v>
      </c>
      <c r="N35" s="104"/>
      <c r="O35" s="48">
        <f>M35+N35</f>
        <v>10600</v>
      </c>
      <c r="P35" s="104">
        <v>10600</v>
      </c>
      <c r="Q35" s="104"/>
      <c r="R35" s="48">
        <f>P35+Q35</f>
        <v>10600</v>
      </c>
      <c r="S35" s="3"/>
    </row>
    <row r="36" spans="1:19" x14ac:dyDescent="0.25">
      <c r="A36" s="1"/>
      <c r="B36" s="54" t="s">
        <v>57</v>
      </c>
      <c r="C36" s="68" t="s">
        <v>58</v>
      </c>
      <c r="D36" s="46">
        <f>'[2]ZŠ Na Příkopech'!G36</f>
        <v>0</v>
      </c>
      <c r="E36" s="47">
        <f>'[2]ZŠ Na Příkopech'!H36</f>
        <v>0</v>
      </c>
      <c r="F36" s="48">
        <f>D36+E36</f>
        <v>0</v>
      </c>
      <c r="G36" s="46">
        <f>'[2]ZŠ Na Příkopech'!M36</f>
        <v>0</v>
      </c>
      <c r="H36" s="47">
        <f>'[2]ZŠ Na Příkopech'!N36</f>
        <v>0</v>
      </c>
      <c r="I36" s="49">
        <f>G36+H36</f>
        <v>0</v>
      </c>
      <c r="J36" s="57">
        <f>'[2]ZŠ Na Příkopech'!Y36</f>
        <v>0</v>
      </c>
      <c r="K36" s="58">
        <f>'[2]ZŠ Na Příkopech'!Z36</f>
        <v>0</v>
      </c>
      <c r="L36" s="59">
        <f>J36+K36</f>
        <v>0</v>
      </c>
      <c r="M36" s="104">
        <v>0</v>
      </c>
      <c r="N36" s="104"/>
      <c r="O36" s="48">
        <f>M36+N36</f>
        <v>0</v>
      </c>
      <c r="P36" s="104"/>
      <c r="Q36" s="104"/>
      <c r="R36" s="48">
        <f>P36+Q36</f>
        <v>0</v>
      </c>
      <c r="S36" s="3"/>
    </row>
    <row r="37" spans="1:19" x14ac:dyDescent="0.25">
      <c r="A37" s="1"/>
      <c r="B37" s="54" t="s">
        <v>59</v>
      </c>
      <c r="C37" s="68" t="s">
        <v>60</v>
      </c>
      <c r="D37" s="46">
        <f>'[2]ZŠ Na Příkopech'!G37</f>
        <v>590</v>
      </c>
      <c r="E37" s="47">
        <f>'[2]ZŠ Na Příkopech'!H37</f>
        <v>0</v>
      </c>
      <c r="F37" s="48">
        <f>D37+E37</f>
        <v>590</v>
      </c>
      <c r="G37" s="46">
        <f>'[2]ZŠ Na Příkopech'!M37</f>
        <v>584</v>
      </c>
      <c r="H37" s="47">
        <f>'[2]ZŠ Na Příkopech'!N37</f>
        <v>0</v>
      </c>
      <c r="I37" s="49">
        <f>G37+H37</f>
        <v>584</v>
      </c>
      <c r="J37" s="57">
        <f>'[2]ZŠ Na Příkopech'!Y37</f>
        <v>598</v>
      </c>
      <c r="K37" s="58">
        <f>'[2]ZŠ Na Příkopech'!Z37</f>
        <v>0</v>
      </c>
      <c r="L37" s="59">
        <f>J37+K37</f>
        <v>598</v>
      </c>
      <c r="M37" s="104">
        <v>598</v>
      </c>
      <c r="N37" s="104"/>
      <c r="O37" s="48">
        <f>M37+N37</f>
        <v>598</v>
      </c>
      <c r="P37" s="104">
        <v>598</v>
      </c>
      <c r="Q37" s="104"/>
      <c r="R37" s="48">
        <f>P37+Q37</f>
        <v>598</v>
      </c>
      <c r="S37" s="3"/>
    </row>
    <row r="38" spans="1:19" ht="15.75" thickBot="1" x14ac:dyDescent="0.3">
      <c r="A38" s="1"/>
      <c r="B38" s="107" t="s">
        <v>61</v>
      </c>
      <c r="C38" s="108" t="s">
        <v>62</v>
      </c>
      <c r="D38" s="46">
        <f>'[2]ZŠ Na Příkopech'!G38</f>
        <v>1213.7</v>
      </c>
      <c r="E38" s="47">
        <f>'[2]ZŠ Na Příkopech'!H38</f>
        <v>0</v>
      </c>
      <c r="F38" s="72">
        <f>D38+E38</f>
        <v>1213.7</v>
      </c>
      <c r="G38" s="46">
        <f>'[2]ZŠ Na Příkopech'!M38</f>
        <v>195</v>
      </c>
      <c r="H38" s="47">
        <f>'[2]ZŠ Na Příkopech'!N38</f>
        <v>0</v>
      </c>
      <c r="I38" s="73">
        <f>G38+H38</f>
        <v>195</v>
      </c>
      <c r="J38" s="57">
        <f>'[2]ZŠ Na Příkopech'!Y38</f>
        <v>1492</v>
      </c>
      <c r="K38" s="58">
        <f>'[2]ZŠ Na Příkopech'!Z38</f>
        <v>0</v>
      </c>
      <c r="L38" s="59">
        <f>J38+K38</f>
        <v>1492</v>
      </c>
      <c r="M38" s="109">
        <v>892</v>
      </c>
      <c r="N38" s="109"/>
      <c r="O38" s="72">
        <f>M38+N38</f>
        <v>892</v>
      </c>
      <c r="P38" s="109">
        <v>292</v>
      </c>
      <c r="Q38" s="109"/>
      <c r="R38" s="72">
        <f>P38+Q38</f>
        <v>292</v>
      </c>
      <c r="S38" s="3"/>
    </row>
    <row r="39" spans="1:19" ht="15.75" thickBot="1" x14ac:dyDescent="0.3">
      <c r="A39" s="1"/>
      <c r="B39" s="77" t="s">
        <v>63</v>
      </c>
      <c r="C39" s="110" t="s">
        <v>64</v>
      </c>
      <c r="D39" s="111">
        <f>SUM(D28:D32)+SUM(D35:D38)</f>
        <v>40268.800000000003</v>
      </c>
      <c r="E39" s="111">
        <f>SUM(E28:E32)+SUM(E35:E38)</f>
        <v>145.9</v>
      </c>
      <c r="F39" s="112">
        <f>SUM(F35:F38)+SUM(F28:F32)</f>
        <v>40414.699999999997</v>
      </c>
      <c r="G39" s="111">
        <f>SUM(G28:G32)+SUM(G35:G38)</f>
        <v>42100</v>
      </c>
      <c r="H39" s="111">
        <f>SUM(H28:H32)+SUM(H35:H38)</f>
        <v>0</v>
      </c>
      <c r="I39" s="113">
        <f>SUM(I35:I38)+SUM(I28:I32)</f>
        <v>42100</v>
      </c>
      <c r="J39" s="114">
        <f>SUM(J28:J32)+SUM(J35:J38)</f>
        <v>46750</v>
      </c>
      <c r="K39" s="115">
        <f>SUM(K28:K32)+SUM(K35:K38)</f>
        <v>0</v>
      </c>
      <c r="L39" s="114">
        <f>SUM(L35:L38)+SUM(L28:L32)</f>
        <v>46750</v>
      </c>
      <c r="M39" s="111">
        <f>SUM(M28:M32)+SUM(M35:M38)</f>
        <v>46150</v>
      </c>
      <c r="N39" s="111">
        <f>SUM(N28:N32)+SUM(N35:N38)</f>
        <v>0</v>
      </c>
      <c r="O39" s="112">
        <f>SUM(O35:O38)+SUM(O28:O32)</f>
        <v>46150</v>
      </c>
      <c r="P39" s="111">
        <f>SUM(P28:P32)+SUM(P35:P38)</f>
        <v>45550</v>
      </c>
      <c r="Q39" s="111">
        <f>SUM(Q28:Q32)+SUM(Q35:Q38)</f>
        <v>0</v>
      </c>
      <c r="R39" s="112">
        <f>SUM(R35:R38)+SUM(R28:R32)</f>
        <v>45550</v>
      </c>
      <c r="S39" s="3"/>
    </row>
    <row r="40" spans="1:19" ht="19.5" thickBot="1" x14ac:dyDescent="0.35">
      <c r="A40" s="1"/>
      <c r="B40" s="116" t="s">
        <v>65</v>
      </c>
      <c r="C40" s="117" t="s">
        <v>66</v>
      </c>
      <c r="D40" s="118">
        <f>D24-D39</f>
        <v>-45.900000000008731</v>
      </c>
      <c r="E40" s="118">
        <f>E24-E39</f>
        <v>177.6</v>
      </c>
      <c r="F40" s="119">
        <f>F24-F39</f>
        <v>131.69999999999709</v>
      </c>
      <c r="G40" s="118">
        <f>G24-G39</f>
        <v>0</v>
      </c>
      <c r="H40" s="118">
        <f>H24-H39</f>
        <v>0</v>
      </c>
      <c r="I40" s="120">
        <f>I24-I39</f>
        <v>0</v>
      </c>
      <c r="J40" s="118">
        <f>J24-J39</f>
        <v>0</v>
      </c>
      <c r="K40" s="118">
        <f>K24-K39</f>
        <v>0</v>
      </c>
      <c r="L40" s="119">
        <f>L24-L39</f>
        <v>0</v>
      </c>
      <c r="M40" s="121">
        <f>M24-M39</f>
        <v>0</v>
      </c>
      <c r="N40" s="118">
        <f>N24-N39</f>
        <v>0</v>
      </c>
      <c r="O40" s="119">
        <f>O24-O39</f>
        <v>0</v>
      </c>
      <c r="P40" s="118">
        <f>P24-P39</f>
        <v>0</v>
      </c>
      <c r="Q40" s="118">
        <f>Q24-Q39</f>
        <v>0</v>
      </c>
      <c r="R40" s="119">
        <f>R24-R39</f>
        <v>0</v>
      </c>
      <c r="S40" s="3"/>
    </row>
    <row r="41" spans="1:19" ht="15.75" thickBot="1" x14ac:dyDescent="0.3">
      <c r="A41" s="1"/>
      <c r="B41" s="122" t="s">
        <v>67</v>
      </c>
      <c r="C41" s="123" t="s">
        <v>68</v>
      </c>
      <c r="D41" s="124"/>
      <c r="E41" s="125"/>
      <c r="F41" s="126">
        <f>F40-D16</f>
        <v>-4267.3000000000029</v>
      </c>
      <c r="G41" s="124"/>
      <c r="H41" s="127"/>
      <c r="I41" s="128">
        <f>I40-G16</f>
        <v>-4450</v>
      </c>
      <c r="J41" s="129"/>
      <c r="K41" s="127"/>
      <c r="L41" s="126">
        <f>L40-J16</f>
        <v>-4500</v>
      </c>
      <c r="M41" s="130"/>
      <c r="N41" s="127"/>
      <c r="O41" s="126">
        <f>O40-M16</f>
        <v>-4500</v>
      </c>
      <c r="P41" s="124"/>
      <c r="Q41" s="127"/>
      <c r="R41" s="126">
        <f>R40-P16</f>
        <v>-4500</v>
      </c>
      <c r="S41" s="3"/>
    </row>
    <row r="42" spans="1:19" s="136" customFormat="1" ht="8.25" customHeight="1" thickBot="1" x14ac:dyDescent="0.3">
      <c r="A42" s="131"/>
      <c r="B42" s="132"/>
      <c r="C42" s="133"/>
      <c r="D42" s="131"/>
      <c r="E42" s="134"/>
      <c r="F42" s="134"/>
      <c r="G42" s="131"/>
      <c r="H42" s="134"/>
      <c r="I42" s="134"/>
      <c r="J42" s="134"/>
      <c r="K42" s="134"/>
      <c r="L42" s="135"/>
      <c r="M42" s="135"/>
      <c r="N42" s="135"/>
      <c r="O42" s="135"/>
      <c r="P42" s="135"/>
      <c r="Q42" s="135"/>
      <c r="R42" s="135"/>
      <c r="S42" s="135"/>
    </row>
    <row r="43" spans="1:19" s="136" customFormat="1" ht="15.75" customHeight="1" x14ac:dyDescent="0.25">
      <c r="A43" s="131"/>
      <c r="B43" s="137"/>
      <c r="C43" s="138" t="s">
        <v>69</v>
      </c>
      <c r="D43" s="139" t="s">
        <v>70</v>
      </c>
      <c r="E43" s="134"/>
      <c r="F43" s="140"/>
      <c r="G43" s="139" t="s">
        <v>71</v>
      </c>
      <c r="H43" s="134"/>
      <c r="I43" s="134"/>
      <c r="J43" s="139" t="s">
        <v>72</v>
      </c>
      <c r="K43" s="134"/>
      <c r="L43" s="134"/>
      <c r="M43" s="139" t="s">
        <v>73</v>
      </c>
      <c r="N43" s="135"/>
      <c r="O43" s="135"/>
      <c r="P43" s="139" t="s">
        <v>73</v>
      </c>
      <c r="Q43" s="135"/>
      <c r="R43" s="135"/>
      <c r="S43" s="135"/>
    </row>
    <row r="44" spans="1:19" ht="15.75" thickBot="1" x14ac:dyDescent="0.3">
      <c r="A44" s="1"/>
      <c r="B44" s="137"/>
      <c r="C44" s="141"/>
      <c r="D44" s="142">
        <v>298</v>
      </c>
      <c r="E44" s="134"/>
      <c r="F44" s="140"/>
      <c r="G44" s="142">
        <v>292</v>
      </c>
      <c r="H44" s="143"/>
      <c r="I44" s="143"/>
      <c r="J44" s="142">
        <v>300</v>
      </c>
      <c r="K44" s="143"/>
      <c r="L44" s="143"/>
      <c r="M44" s="142">
        <v>300</v>
      </c>
      <c r="N44" s="3"/>
      <c r="O44" s="3"/>
      <c r="P44" s="142">
        <v>300</v>
      </c>
      <c r="Q44" s="3"/>
      <c r="R44" s="3"/>
      <c r="S44" s="3"/>
    </row>
    <row r="45" spans="1:19" s="136" customFormat="1" ht="8.25" customHeight="1" thickBot="1" x14ac:dyDescent="0.3">
      <c r="A45" s="131"/>
      <c r="B45" s="137"/>
      <c r="C45" s="133"/>
      <c r="D45" s="134"/>
      <c r="E45" s="134"/>
      <c r="F45" s="140"/>
      <c r="G45" s="134"/>
      <c r="H45" s="134"/>
      <c r="I45" s="140"/>
      <c r="J45" s="140"/>
      <c r="K45" s="140"/>
      <c r="L45" s="135"/>
      <c r="M45" s="135"/>
      <c r="N45" s="135"/>
      <c r="O45" s="135"/>
      <c r="P45" s="135"/>
      <c r="Q45" s="135"/>
      <c r="R45" s="135"/>
      <c r="S45" s="135"/>
    </row>
    <row r="46" spans="1:19" s="136" customFormat="1" ht="37.5" customHeight="1" thickBot="1" x14ac:dyDescent="0.3">
      <c r="A46" s="131"/>
      <c r="B46" s="137"/>
      <c r="C46" s="138" t="s">
        <v>74</v>
      </c>
      <c r="D46" s="144" t="s">
        <v>75</v>
      </c>
      <c r="E46" s="145" t="s">
        <v>76</v>
      </c>
      <c r="F46" s="140"/>
      <c r="G46" s="144" t="s">
        <v>75</v>
      </c>
      <c r="H46" s="145" t="s">
        <v>76</v>
      </c>
      <c r="I46" s="135"/>
      <c r="J46" s="144" t="s">
        <v>75</v>
      </c>
      <c r="K46" s="145" t="s">
        <v>76</v>
      </c>
      <c r="L46" s="146"/>
      <c r="M46" s="144" t="s">
        <v>75</v>
      </c>
      <c r="N46" s="145" t="s">
        <v>76</v>
      </c>
      <c r="O46" s="135"/>
      <c r="P46" s="144" t="s">
        <v>75</v>
      </c>
      <c r="Q46" s="145" t="s">
        <v>76</v>
      </c>
      <c r="R46" s="135"/>
      <c r="S46" s="135"/>
    </row>
    <row r="47" spans="1:19" ht="15.75" thickBot="1" x14ac:dyDescent="0.3">
      <c r="A47" s="1"/>
      <c r="B47" s="147"/>
      <c r="C47" s="148"/>
      <c r="D47" s="149">
        <v>0</v>
      </c>
      <c r="E47" s="150">
        <v>0</v>
      </c>
      <c r="F47" s="140"/>
      <c r="G47" s="149">
        <v>0</v>
      </c>
      <c r="H47" s="150">
        <v>0</v>
      </c>
      <c r="I47" s="3"/>
      <c r="J47" s="149">
        <v>0</v>
      </c>
      <c r="K47" s="150">
        <v>0</v>
      </c>
      <c r="L47" s="143"/>
      <c r="M47" s="149">
        <v>0</v>
      </c>
      <c r="N47" s="150">
        <v>0</v>
      </c>
      <c r="O47" s="3"/>
      <c r="P47" s="149">
        <v>0</v>
      </c>
      <c r="Q47" s="150">
        <v>0</v>
      </c>
      <c r="R47" s="3"/>
      <c r="S47" s="3"/>
    </row>
    <row r="48" spans="1:19" x14ac:dyDescent="0.25">
      <c r="A48" s="1"/>
      <c r="B48" s="147"/>
      <c r="C48" s="133"/>
      <c r="D48" s="134"/>
      <c r="E48" s="134"/>
      <c r="F48" s="140"/>
      <c r="G48" s="134"/>
      <c r="H48" s="134"/>
      <c r="I48" s="140"/>
      <c r="J48" s="140"/>
      <c r="K48" s="140"/>
      <c r="L48" s="135"/>
      <c r="M48" s="3"/>
      <c r="N48" s="135"/>
      <c r="O48" s="135"/>
      <c r="P48" s="3"/>
      <c r="Q48" s="3"/>
      <c r="R48" s="3"/>
      <c r="S48" s="3"/>
    </row>
    <row r="49" spans="1:19" x14ac:dyDescent="0.25">
      <c r="A49" s="1"/>
      <c r="B49" s="147"/>
      <c r="C49" s="151" t="s">
        <v>77</v>
      </c>
      <c r="D49" s="152" t="s">
        <v>78</v>
      </c>
      <c r="E49" s="134"/>
      <c r="F49" s="3"/>
      <c r="G49" s="152" t="s">
        <v>79</v>
      </c>
      <c r="H49" s="3"/>
      <c r="I49" s="3"/>
      <c r="J49" s="152" t="s">
        <v>80</v>
      </c>
      <c r="K49" s="3"/>
      <c r="L49" s="153"/>
      <c r="M49" s="152" t="s">
        <v>81</v>
      </c>
      <c r="N49" s="153"/>
      <c r="O49" s="153"/>
      <c r="P49" s="152" t="s">
        <v>82</v>
      </c>
      <c r="Q49" s="3"/>
      <c r="R49" s="3"/>
      <c r="S49" s="3"/>
    </row>
    <row r="50" spans="1:19" x14ac:dyDescent="0.25">
      <c r="A50" s="1"/>
      <c r="B50" s="147"/>
      <c r="C50" s="154" t="s">
        <v>83</v>
      </c>
      <c r="D50" s="155"/>
      <c r="E50" s="134"/>
      <c r="F50" s="3"/>
      <c r="G50" s="155"/>
      <c r="H50" s="3"/>
      <c r="I50" s="3"/>
      <c r="J50" s="155"/>
      <c r="K50" s="3"/>
      <c r="L50" s="156"/>
      <c r="M50" s="155"/>
      <c r="N50" s="156"/>
      <c r="O50" s="156"/>
      <c r="P50" s="155"/>
      <c r="Q50" s="3"/>
      <c r="R50" s="3"/>
      <c r="S50" s="3"/>
    </row>
    <row r="51" spans="1:19" x14ac:dyDescent="0.25">
      <c r="A51" s="1"/>
      <c r="B51" s="147"/>
      <c r="C51" s="154" t="s">
        <v>84</v>
      </c>
      <c r="D51" s="155">
        <v>628.20000000000005</v>
      </c>
      <c r="E51" s="134"/>
      <c r="F51" s="3"/>
      <c r="G51" s="155">
        <v>340.2</v>
      </c>
      <c r="H51" s="3"/>
      <c r="I51" s="3"/>
      <c r="J51" s="155">
        <v>400</v>
      </c>
      <c r="K51" s="3"/>
      <c r="L51" s="156"/>
      <c r="M51" s="155">
        <v>400</v>
      </c>
      <c r="N51" s="156"/>
      <c r="O51" s="156"/>
      <c r="P51" s="155">
        <v>400</v>
      </c>
      <c r="Q51" s="3"/>
      <c r="R51" s="3"/>
      <c r="S51" s="3"/>
    </row>
    <row r="52" spans="1:19" x14ac:dyDescent="0.25">
      <c r="A52" s="1"/>
      <c r="B52" s="147"/>
      <c r="C52" s="154" t="s">
        <v>85</v>
      </c>
      <c r="D52" s="155">
        <v>1060.5999999999999</v>
      </c>
      <c r="E52" s="134"/>
      <c r="F52" s="3"/>
      <c r="G52" s="155">
        <v>1350.6</v>
      </c>
      <c r="H52" s="3"/>
      <c r="I52" s="3"/>
      <c r="J52" s="155">
        <v>1648.6</v>
      </c>
      <c r="K52" s="3"/>
      <c r="L52" s="156"/>
      <c r="M52" s="155">
        <v>1848.6</v>
      </c>
      <c r="N52" s="156"/>
      <c r="O52" s="156"/>
      <c r="P52" s="155">
        <v>1848.6</v>
      </c>
      <c r="Q52" s="3"/>
      <c r="R52" s="3"/>
      <c r="S52" s="3"/>
    </row>
    <row r="53" spans="1:19" x14ac:dyDescent="0.25">
      <c r="A53" s="1"/>
      <c r="B53" s="147"/>
      <c r="C53" s="154" t="s">
        <v>86</v>
      </c>
      <c r="D53" s="155">
        <v>101.6</v>
      </c>
      <c r="E53" s="134"/>
      <c r="F53" s="3"/>
      <c r="G53" s="155">
        <v>81.599999999999994</v>
      </c>
      <c r="H53" s="3"/>
      <c r="I53" s="3"/>
      <c r="J53" s="155">
        <v>31.6</v>
      </c>
      <c r="K53" s="3"/>
      <c r="L53" s="156"/>
      <c r="M53" s="155">
        <v>88</v>
      </c>
      <c r="N53" s="156"/>
      <c r="O53" s="156"/>
      <c r="P53" s="155">
        <v>51</v>
      </c>
      <c r="Q53" s="3"/>
      <c r="R53" s="3"/>
      <c r="S53" s="3"/>
    </row>
    <row r="54" spans="1:19" x14ac:dyDescent="0.25">
      <c r="A54" s="1"/>
      <c r="B54" s="147"/>
      <c r="C54" s="157" t="s">
        <v>87</v>
      </c>
      <c r="D54" s="155">
        <v>499.9</v>
      </c>
      <c r="E54" s="134"/>
      <c r="F54" s="3"/>
      <c r="G54" s="155">
        <v>363.2</v>
      </c>
      <c r="H54" s="3"/>
      <c r="I54" s="3"/>
      <c r="J54" s="155">
        <v>502.2</v>
      </c>
      <c r="K54" s="3"/>
      <c r="L54" s="156"/>
      <c r="M54" s="155">
        <v>450</v>
      </c>
      <c r="N54" s="156"/>
      <c r="O54" s="156"/>
      <c r="P54" s="155">
        <v>450</v>
      </c>
      <c r="Q54" s="3"/>
      <c r="R54" s="3"/>
      <c r="S54" s="3"/>
    </row>
    <row r="55" spans="1:19" ht="10.5" customHeight="1" x14ac:dyDescent="0.25">
      <c r="A55" s="1"/>
      <c r="B55" s="147"/>
      <c r="C55" s="133"/>
      <c r="D55" s="134"/>
      <c r="E55" s="134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</row>
    <row r="56" spans="1:19" x14ac:dyDescent="0.25">
      <c r="A56" s="1"/>
      <c r="B56" s="147"/>
      <c r="C56" s="151" t="s">
        <v>88</v>
      </c>
      <c r="D56" s="152" t="s">
        <v>78</v>
      </c>
      <c r="E56" s="134"/>
      <c r="F56" s="140"/>
      <c r="G56" s="152" t="s">
        <v>89</v>
      </c>
      <c r="H56" s="134"/>
      <c r="I56" s="140"/>
      <c r="J56" s="152" t="s">
        <v>80</v>
      </c>
      <c r="K56" s="140"/>
      <c r="L56" s="3"/>
      <c r="M56" s="152" t="s">
        <v>81</v>
      </c>
      <c r="N56" s="153"/>
      <c r="O56" s="153"/>
      <c r="P56" s="152" t="s">
        <v>82</v>
      </c>
      <c r="Q56" s="3"/>
      <c r="R56" s="3"/>
      <c r="S56" s="3"/>
    </row>
    <row r="57" spans="1:19" x14ac:dyDescent="0.25">
      <c r="A57" s="1"/>
      <c r="B57" s="147"/>
      <c r="C57" s="154"/>
      <c r="D57" s="158">
        <v>73</v>
      </c>
      <c r="E57" s="134"/>
      <c r="F57" s="140"/>
      <c r="G57" s="158">
        <v>72</v>
      </c>
      <c r="H57" s="134"/>
      <c r="I57" s="140"/>
      <c r="J57" s="158">
        <v>72</v>
      </c>
      <c r="K57" s="140"/>
      <c r="L57" s="3"/>
      <c r="M57" s="158">
        <v>72</v>
      </c>
      <c r="N57" s="3"/>
      <c r="O57" s="3"/>
      <c r="P57" s="158">
        <v>72</v>
      </c>
      <c r="Q57" s="3"/>
      <c r="R57" s="3"/>
      <c r="S57" s="3"/>
    </row>
    <row r="58" spans="1:19" x14ac:dyDescent="0.25">
      <c r="A58" s="1"/>
      <c r="B58" s="147"/>
      <c r="C58" s="133"/>
      <c r="D58" s="134"/>
      <c r="E58" s="134"/>
      <c r="F58" s="140"/>
      <c r="G58" s="134"/>
      <c r="H58" s="134"/>
      <c r="I58" s="140"/>
      <c r="J58" s="140"/>
      <c r="K58" s="140"/>
      <c r="L58" s="3"/>
      <c r="M58" s="3"/>
      <c r="N58" s="3"/>
      <c r="O58" s="3"/>
      <c r="P58" s="3"/>
      <c r="Q58" s="3"/>
      <c r="R58" s="3"/>
      <c r="S58" s="3"/>
    </row>
    <row r="59" spans="1:19" x14ac:dyDescent="0.25">
      <c r="A59" s="1"/>
      <c r="B59" s="159" t="s">
        <v>90</v>
      </c>
      <c r="C59" s="160"/>
      <c r="D59" s="161"/>
      <c r="E59" s="161"/>
      <c r="F59" s="161"/>
      <c r="G59" s="161"/>
      <c r="H59" s="161"/>
      <c r="I59" s="161"/>
      <c r="J59" s="161"/>
      <c r="K59" s="161"/>
      <c r="L59" s="162"/>
      <c r="M59" s="162"/>
      <c r="N59" s="162"/>
      <c r="O59" s="162"/>
      <c r="P59" s="162"/>
      <c r="Q59" s="162"/>
      <c r="R59" s="163"/>
      <c r="S59" s="3"/>
    </row>
    <row r="60" spans="1:19" ht="18.75" x14ac:dyDescent="0.3">
      <c r="A60" s="1"/>
      <c r="B60" s="189" t="s">
        <v>97</v>
      </c>
      <c r="C60" s="188"/>
      <c r="D60" s="136"/>
      <c r="E60" s="136"/>
      <c r="F60" s="136"/>
      <c r="G60" s="136"/>
      <c r="H60" s="136"/>
      <c r="I60" s="136"/>
      <c r="J60" s="136"/>
      <c r="K60" s="136"/>
      <c r="L60" s="136"/>
      <c r="M60" s="136"/>
      <c r="N60" s="136"/>
      <c r="O60" s="136"/>
      <c r="P60" s="136"/>
      <c r="Q60" s="136"/>
      <c r="R60" s="165"/>
      <c r="S60" s="3"/>
    </row>
    <row r="61" spans="1:19" x14ac:dyDescent="0.25">
      <c r="A61" s="1"/>
      <c r="B61" s="166"/>
      <c r="C61" s="167"/>
      <c r="D61" s="167"/>
      <c r="E61" s="167"/>
      <c r="F61" s="167"/>
      <c r="G61" s="167"/>
      <c r="H61" s="167"/>
      <c r="I61" s="167"/>
      <c r="J61" s="167"/>
      <c r="K61" s="167"/>
      <c r="L61" s="136"/>
      <c r="M61" s="136"/>
      <c r="N61" s="136"/>
      <c r="O61" s="136"/>
      <c r="P61" s="136"/>
      <c r="Q61" s="136"/>
      <c r="R61" s="165"/>
      <c r="S61" s="3"/>
    </row>
    <row r="62" spans="1:19" x14ac:dyDescent="0.25">
      <c r="A62" s="1"/>
      <c r="B62" s="166"/>
      <c r="C62" s="167"/>
      <c r="D62" s="167"/>
      <c r="E62" s="167"/>
      <c r="F62" s="167"/>
      <c r="G62" s="167"/>
      <c r="H62" s="167"/>
      <c r="I62" s="167"/>
      <c r="J62" s="167"/>
      <c r="K62" s="167"/>
      <c r="L62" s="136"/>
      <c r="M62" s="136"/>
      <c r="N62" s="136"/>
      <c r="O62" s="136"/>
      <c r="P62" s="136"/>
      <c r="Q62" s="136"/>
      <c r="R62" s="165"/>
      <c r="S62" s="3"/>
    </row>
    <row r="63" spans="1:19" x14ac:dyDescent="0.25">
      <c r="A63" s="1"/>
      <c r="B63" s="166"/>
      <c r="C63" s="167"/>
      <c r="D63" s="167"/>
      <c r="E63" s="167"/>
      <c r="F63" s="167"/>
      <c r="G63" s="167"/>
      <c r="H63" s="167"/>
      <c r="I63" s="167"/>
      <c r="J63" s="167"/>
      <c r="K63" s="167"/>
      <c r="L63" s="136"/>
      <c r="M63" s="136"/>
      <c r="N63" s="136"/>
      <c r="O63" s="136"/>
      <c r="P63" s="136"/>
      <c r="Q63" s="136"/>
      <c r="R63" s="165"/>
      <c r="S63" s="3"/>
    </row>
    <row r="64" spans="1:19" x14ac:dyDescent="0.25">
      <c r="A64" s="1"/>
      <c r="B64" s="166"/>
      <c r="C64" s="167"/>
      <c r="D64" s="167"/>
      <c r="E64" s="167"/>
      <c r="F64" s="167"/>
      <c r="G64" s="167"/>
      <c r="H64" s="167"/>
      <c r="I64" s="167"/>
      <c r="J64" s="167"/>
      <c r="K64" s="167"/>
      <c r="L64" s="136"/>
      <c r="M64" s="136"/>
      <c r="N64" s="136"/>
      <c r="O64" s="136"/>
      <c r="P64" s="136"/>
      <c r="Q64" s="136"/>
      <c r="R64" s="165"/>
      <c r="S64" s="3"/>
    </row>
    <row r="65" spans="1:19" x14ac:dyDescent="0.25">
      <c r="A65" s="1"/>
      <c r="B65" s="168"/>
      <c r="C65" s="169"/>
      <c r="D65" s="170"/>
      <c r="E65" s="170"/>
      <c r="F65" s="170"/>
      <c r="G65" s="170"/>
      <c r="H65" s="170"/>
      <c r="I65" s="170"/>
      <c r="J65" s="170"/>
      <c r="K65" s="170"/>
      <c r="L65" s="136"/>
      <c r="M65" s="136"/>
      <c r="N65" s="136"/>
      <c r="O65" s="136"/>
      <c r="P65" s="136"/>
      <c r="Q65" s="136"/>
      <c r="R65" s="165"/>
      <c r="S65" s="3"/>
    </row>
    <row r="66" spans="1:19" x14ac:dyDescent="0.25">
      <c r="A66" s="1"/>
      <c r="B66" s="171"/>
      <c r="C66" s="172"/>
      <c r="D66" s="170"/>
      <c r="E66" s="170"/>
      <c r="F66" s="170"/>
      <c r="G66" s="170"/>
      <c r="H66" s="170"/>
      <c r="I66" s="170"/>
      <c r="J66" s="170"/>
      <c r="K66" s="170"/>
      <c r="L66" s="136"/>
      <c r="M66" s="136"/>
      <c r="N66" s="136"/>
      <c r="O66" s="136"/>
      <c r="P66" s="136"/>
      <c r="Q66" s="136"/>
      <c r="R66" s="165"/>
      <c r="S66" s="3"/>
    </row>
    <row r="67" spans="1:19" x14ac:dyDescent="0.25">
      <c r="A67" s="1"/>
      <c r="B67" s="168"/>
      <c r="C67" s="173"/>
      <c r="D67" s="170"/>
      <c r="E67" s="170"/>
      <c r="F67" s="170"/>
      <c r="G67" s="170"/>
      <c r="H67" s="170"/>
      <c r="I67" s="170"/>
      <c r="J67" s="170"/>
      <c r="K67" s="170"/>
      <c r="L67" s="136"/>
      <c r="M67" s="136"/>
      <c r="N67" s="136"/>
      <c r="O67" s="136"/>
      <c r="P67" s="136"/>
      <c r="Q67" s="136"/>
      <c r="R67" s="165"/>
      <c r="S67" s="3"/>
    </row>
    <row r="68" spans="1:19" x14ac:dyDescent="0.25">
      <c r="A68" s="1"/>
      <c r="B68" s="168"/>
      <c r="C68" s="173"/>
      <c r="D68" s="170"/>
      <c r="E68" s="170"/>
      <c r="F68" s="170"/>
      <c r="G68" s="170"/>
      <c r="H68" s="170"/>
      <c r="I68" s="170"/>
      <c r="J68" s="170"/>
      <c r="K68" s="170"/>
      <c r="L68" s="136"/>
      <c r="M68" s="136"/>
      <c r="N68" s="136"/>
      <c r="O68" s="136"/>
      <c r="P68" s="136"/>
      <c r="Q68" s="136"/>
      <c r="R68" s="165"/>
      <c r="S68" s="3"/>
    </row>
    <row r="69" spans="1:19" x14ac:dyDescent="0.25">
      <c r="A69" s="1"/>
      <c r="B69" s="174"/>
      <c r="C69" s="175"/>
      <c r="D69" s="176"/>
      <c r="E69" s="176"/>
      <c r="F69" s="176"/>
      <c r="G69" s="176"/>
      <c r="H69" s="176"/>
      <c r="I69" s="176"/>
      <c r="J69" s="176"/>
      <c r="K69" s="176"/>
      <c r="L69" s="177"/>
      <c r="M69" s="177"/>
      <c r="N69" s="177"/>
      <c r="O69" s="177"/>
      <c r="P69" s="177"/>
      <c r="Q69" s="177"/>
      <c r="R69" s="178"/>
      <c r="S69" s="3"/>
    </row>
    <row r="70" spans="1:19" x14ac:dyDescent="0.25">
      <c r="A70" s="131"/>
      <c r="B70" s="179"/>
      <c r="C70" s="180"/>
      <c r="D70" s="181"/>
      <c r="E70" s="181"/>
      <c r="F70" s="181"/>
      <c r="G70" s="181"/>
      <c r="H70" s="181"/>
      <c r="I70" s="181"/>
      <c r="J70" s="181"/>
      <c r="K70" s="181"/>
      <c r="L70" s="3"/>
      <c r="M70" s="3"/>
      <c r="N70" s="3"/>
      <c r="O70" s="3"/>
      <c r="P70" s="3"/>
      <c r="Q70" s="3"/>
      <c r="R70" s="3"/>
      <c r="S70" s="3"/>
    </row>
    <row r="71" spans="1:19" x14ac:dyDescent="0.25">
      <c r="A71" s="1"/>
      <c r="B71" s="182"/>
      <c r="C71" s="182"/>
      <c r="D71" s="182"/>
      <c r="E71" s="182"/>
      <c r="F71" s="182"/>
      <c r="G71" s="182"/>
      <c r="H71" s="182"/>
      <c r="I71" s="182"/>
      <c r="J71" s="182"/>
      <c r="K71" s="182"/>
      <c r="L71" s="3"/>
      <c r="M71" s="3"/>
      <c r="N71" s="3"/>
      <c r="O71" s="3"/>
      <c r="P71" s="3"/>
      <c r="Q71" s="3"/>
      <c r="R71" s="3"/>
      <c r="S71" s="3"/>
    </row>
    <row r="72" spans="1:19" x14ac:dyDescent="0.25">
      <c r="A72" s="1"/>
      <c r="B72" s="182" t="s">
        <v>91</v>
      </c>
      <c r="C72" s="183">
        <v>43707</v>
      </c>
      <c r="D72" s="170" t="s">
        <v>96</v>
      </c>
      <c r="E72" s="182"/>
      <c r="F72" s="182" t="s">
        <v>92</v>
      </c>
      <c r="G72" s="184" t="s">
        <v>95</v>
      </c>
      <c r="H72" s="182"/>
      <c r="I72" s="182"/>
      <c r="J72" s="182"/>
      <c r="K72" s="182"/>
      <c r="L72" s="3"/>
      <c r="M72" s="3"/>
      <c r="N72" s="3"/>
      <c r="O72" s="3"/>
      <c r="P72" s="3"/>
      <c r="Q72" s="3"/>
      <c r="R72" s="3"/>
      <c r="S72" s="3"/>
    </row>
    <row r="73" spans="1:19" ht="7.5" customHeight="1" x14ac:dyDescent="0.25">
      <c r="A73" s="1"/>
      <c r="B73" s="182"/>
      <c r="C73" s="182"/>
      <c r="D73" s="182"/>
      <c r="E73" s="182"/>
      <c r="F73" s="182"/>
      <c r="G73" s="182"/>
      <c r="H73" s="182"/>
      <c r="I73" s="182"/>
      <c r="J73" s="182"/>
      <c r="K73" s="182"/>
      <c r="L73" s="3"/>
      <c r="M73" s="3"/>
      <c r="N73" s="3"/>
      <c r="O73" s="3"/>
      <c r="P73" s="3"/>
      <c r="Q73" s="3"/>
      <c r="R73" s="3"/>
      <c r="S73" s="3"/>
    </row>
    <row r="74" spans="1:19" x14ac:dyDescent="0.25">
      <c r="A74" s="1"/>
      <c r="B74" s="182"/>
      <c r="C74" s="182"/>
      <c r="D74" s="185"/>
      <c r="E74" s="182"/>
      <c r="F74" s="182" t="s">
        <v>94</v>
      </c>
      <c r="G74" s="186"/>
      <c r="H74" s="182"/>
      <c r="I74" s="182"/>
      <c r="J74" s="182"/>
      <c r="K74" s="182"/>
      <c r="L74" s="3"/>
      <c r="M74" s="3"/>
      <c r="N74" s="3"/>
      <c r="O74" s="3"/>
      <c r="P74" s="3"/>
      <c r="Q74" s="3"/>
      <c r="R74" s="3"/>
      <c r="S74" s="3"/>
    </row>
    <row r="75" spans="1:19" x14ac:dyDescent="0.25">
      <c r="A75" s="1"/>
      <c r="B75" s="182"/>
      <c r="C75" s="182"/>
      <c r="D75" s="185"/>
      <c r="E75" s="182"/>
      <c r="F75" s="182"/>
      <c r="G75" s="186"/>
      <c r="H75" s="182"/>
      <c r="I75" s="182"/>
      <c r="J75" s="182"/>
      <c r="K75" s="182"/>
      <c r="L75" s="3"/>
      <c r="M75" s="3"/>
      <c r="N75" s="3"/>
      <c r="O75" s="3"/>
      <c r="P75" s="3"/>
      <c r="Q75" s="3"/>
      <c r="R75" s="3"/>
      <c r="S75" s="3"/>
    </row>
    <row r="76" spans="1:19" x14ac:dyDescent="0.25">
      <c r="A76" s="1"/>
      <c r="B76" s="182"/>
      <c r="C76" s="182"/>
      <c r="D76" s="182"/>
      <c r="E76" s="182"/>
      <c r="F76" s="182"/>
      <c r="G76" s="182"/>
      <c r="H76" s="182"/>
      <c r="I76" s="182"/>
      <c r="J76" s="182"/>
      <c r="K76" s="182"/>
      <c r="L76" s="3"/>
      <c r="M76" s="3"/>
      <c r="N76" s="3"/>
      <c r="O76" s="3"/>
      <c r="P76" s="3"/>
      <c r="Q76" s="3"/>
      <c r="R76" s="3"/>
      <c r="S76" s="3"/>
    </row>
    <row r="77" spans="1:19" x14ac:dyDescent="0.25">
      <c r="A77" s="131"/>
      <c r="B77" s="179"/>
      <c r="C77" s="180"/>
      <c r="D77" s="181"/>
      <c r="E77" s="181"/>
      <c r="F77" s="181"/>
      <c r="G77" s="181"/>
      <c r="H77" s="181"/>
      <c r="I77" s="181"/>
      <c r="J77" s="181"/>
      <c r="K77" s="181"/>
      <c r="L77" s="3"/>
      <c r="M77" s="3"/>
      <c r="N77" s="3"/>
      <c r="O77" s="3"/>
      <c r="P77" s="3"/>
      <c r="Q77" s="3"/>
      <c r="R77" s="3"/>
      <c r="S77" s="3"/>
    </row>
    <row r="78" spans="1:19" hidden="1" x14ac:dyDescent="0.25"/>
    <row r="79" spans="1:19" hidden="1" x14ac:dyDescent="0.25"/>
    <row r="80" spans="1:19" hidden="1" x14ac:dyDescent="0.25"/>
    <row r="81" hidden="1" x14ac:dyDescent="0.25"/>
    <row r="82" hidden="1" x14ac:dyDescent="0.25"/>
    <row r="83" hidden="1" x14ac:dyDescent="0.25"/>
    <row r="84" hidden="1" x14ac:dyDescent="0.25"/>
    <row r="85" hidden="1" x14ac:dyDescent="0.25"/>
    <row r="86" hidden="1" x14ac:dyDescent="0.25"/>
    <row r="87" hidden="1" x14ac:dyDescent="0.25"/>
    <row r="88" hidden="1" x14ac:dyDescent="0.25"/>
    <row r="89" hidden="1" x14ac:dyDescent="0.25"/>
    <row r="90" hidden="1" x14ac:dyDescent="0.25"/>
    <row r="91" hidden="1" x14ac:dyDescent="0.25"/>
    <row r="92" hidden="1" x14ac:dyDescent="0.25"/>
    <row r="93" hidden="1" x14ac:dyDescent="0.25"/>
    <row r="94" ht="15" hidden="1" customHeight="1" x14ac:dyDescent="0.25"/>
    <row r="95" hidden="1" x14ac:dyDescent="0.25"/>
    <row r="96" hidden="1" x14ac:dyDescent="0.25"/>
    <row r="97" hidden="1" x14ac:dyDescent="0.25"/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  <row r="106" hidden="1" x14ac:dyDescent="0.25"/>
    <row r="107" hidden="1" x14ac:dyDescent="0.25"/>
    <row r="108" ht="15" hidden="1" customHeight="1" x14ac:dyDescent="0.25"/>
    <row r="109" ht="15" hidden="1" customHeight="1" x14ac:dyDescent="0.25"/>
    <row r="110" hidden="1" x14ac:dyDescent="0.25"/>
    <row r="111" hidden="1" x14ac:dyDescent="0.25"/>
    <row r="112" hidden="1" x14ac:dyDescent="0.25"/>
    <row r="113" hidden="1" x14ac:dyDescent="0.25"/>
    <row r="114" hidden="1" x14ac:dyDescent="0.25"/>
    <row r="115" hidden="1" x14ac:dyDescent="0.25"/>
    <row r="116" hidden="1" x14ac:dyDescent="0.25"/>
    <row r="117" hidden="1" x14ac:dyDescent="0.25"/>
    <row r="118" hidden="1" x14ac:dyDescent="0.25"/>
    <row r="119" hidden="1" x14ac:dyDescent="0.25"/>
    <row r="120" hidden="1" x14ac:dyDescent="0.25"/>
    <row r="121" hidden="1" x14ac:dyDescent="0.25"/>
    <row r="122" hidden="1" x14ac:dyDescent="0.25"/>
    <row r="123" hidden="1" x14ac:dyDescent="0.25"/>
    <row r="124" hidden="1" x14ac:dyDescent="0.25"/>
    <row r="125" hidden="1" x14ac:dyDescent="0.25"/>
    <row r="126" hidden="1" x14ac:dyDescent="0.25"/>
    <row r="127" hidden="1" x14ac:dyDescent="0.25"/>
    <row r="128" hidden="1" x14ac:dyDescent="0.25"/>
    <row r="129" hidden="1" x14ac:dyDescent="0.25"/>
    <row r="130" hidden="1" x14ac:dyDescent="0.25"/>
    <row r="131" hidden="1" x14ac:dyDescent="0.25"/>
    <row r="132" hidden="1" x14ac:dyDescent="0.25"/>
    <row r="133" hidden="1" x14ac:dyDescent="0.25"/>
    <row r="134" hidden="1" x14ac:dyDescent="0.25"/>
    <row r="135" hidden="1" x14ac:dyDescent="0.25"/>
    <row r="136" hidden="1" x14ac:dyDescent="0.25"/>
    <row r="137" hidden="1" x14ac:dyDescent="0.25"/>
    <row r="138" hidden="1" x14ac:dyDescent="0.25"/>
    <row r="139" hidden="1" x14ac:dyDescent="0.25"/>
    <row r="140" hidden="1" x14ac:dyDescent="0.25"/>
    <row r="141" hidden="1" x14ac:dyDescent="0.25"/>
    <row r="142" hidden="1" x14ac:dyDescent="0.25"/>
    <row r="143" hidden="1" x14ac:dyDescent="0.25"/>
    <row r="144" hidden="1" x14ac:dyDescent="0.25"/>
    <row r="145" hidden="1" x14ac:dyDescent="0.25"/>
    <row r="146" hidden="1" x14ac:dyDescent="0.25"/>
    <row r="147" hidden="1" x14ac:dyDescent="0.25"/>
    <row r="148" hidden="1" x14ac:dyDescent="0.25"/>
    <row r="149" hidden="1" x14ac:dyDescent="0.25"/>
    <row r="150" hidden="1" x14ac:dyDescent="0.25"/>
    <row r="151" hidden="1" x14ac:dyDescent="0.25"/>
    <row r="152" hidden="1" x14ac:dyDescent="0.25"/>
    <row r="153" hidden="1" x14ac:dyDescent="0.25"/>
    <row r="154" hidden="1" x14ac:dyDescent="0.25"/>
    <row r="155" hidden="1" x14ac:dyDescent="0.25"/>
    <row r="156" hidden="1" x14ac:dyDescent="0.25"/>
    <row r="157" hidden="1" x14ac:dyDescent="0.25"/>
    <row r="158" hidden="1" x14ac:dyDescent="0.25"/>
    <row r="159" hidden="1" x14ac:dyDescent="0.25"/>
    <row r="160" hidden="1" x14ac:dyDescent="0.25"/>
    <row r="161" hidden="1" x14ac:dyDescent="0.25"/>
    <row r="162" hidden="1" x14ac:dyDescent="0.25"/>
    <row r="163" hidden="1" x14ac:dyDescent="0.25"/>
    <row r="164" hidden="1" x14ac:dyDescent="0.25"/>
    <row r="165" hidden="1" x14ac:dyDescent="0.25"/>
    <row r="166" hidden="1" x14ac:dyDescent="0.25"/>
    <row r="167" hidden="1" x14ac:dyDescent="0.25"/>
    <row r="168" hidden="1" x14ac:dyDescent="0.25"/>
    <row r="169" hidden="1" x14ac:dyDescent="0.25"/>
    <row r="170" hidden="1" x14ac:dyDescent="0.25"/>
    <row r="171" hidden="1" x14ac:dyDescent="0.25"/>
    <row r="172" hidden="1" x14ac:dyDescent="0.25"/>
    <row r="173" hidden="1" x14ac:dyDescent="0.25"/>
    <row r="174" hidden="1" x14ac:dyDescent="0.25"/>
    <row r="175" hidden="1" x14ac:dyDescent="0.25"/>
    <row r="176" hidden="1" x14ac:dyDescent="0.25"/>
    <row r="177" hidden="1" x14ac:dyDescent="0.25"/>
    <row r="178" hidden="1" x14ac:dyDescent="0.25"/>
    <row r="179" hidden="1" x14ac:dyDescent="0.25"/>
    <row r="180" hidden="1" x14ac:dyDescent="0.25"/>
    <row r="181" hidden="1" x14ac:dyDescent="0.25"/>
    <row r="182" hidden="1" x14ac:dyDescent="0.25"/>
    <row r="183" hidden="1" x14ac:dyDescent="0.25"/>
    <row r="184" hidden="1" x14ac:dyDescent="0.25"/>
    <row r="185" hidden="1" x14ac:dyDescent="0.25"/>
    <row r="186" hidden="1" x14ac:dyDescent="0.25"/>
    <row r="187" hidden="1" x14ac:dyDescent="0.25"/>
    <row r="188" hidden="1" x14ac:dyDescent="0.25"/>
    <row r="189" hidden="1" x14ac:dyDescent="0.25"/>
    <row r="190" hidden="1" x14ac:dyDescent="0.25"/>
    <row r="191" hidden="1" x14ac:dyDescent="0.25"/>
    <row r="192" hidden="1" x14ac:dyDescent="0.25"/>
    <row r="193" hidden="1" x14ac:dyDescent="0.25"/>
    <row r="194" hidden="1" x14ac:dyDescent="0.25"/>
    <row r="195" hidden="1" x14ac:dyDescent="0.25"/>
    <row r="196" hidden="1" x14ac:dyDescent="0.25"/>
    <row r="197" hidden="1" x14ac:dyDescent="0.25"/>
    <row r="198" hidden="1" x14ac:dyDescent="0.25"/>
    <row r="199" hidden="1" x14ac:dyDescent="0.25"/>
    <row r="200" hidden="1" x14ac:dyDescent="0.25"/>
    <row r="201" hidden="1" x14ac:dyDescent="0.25"/>
    <row r="202" hidden="1" x14ac:dyDescent="0.25"/>
    <row r="203" hidden="1" x14ac:dyDescent="0.25"/>
    <row r="204" hidden="1" x14ac:dyDescent="0.25"/>
    <row r="205" hidden="1" x14ac:dyDescent="0.25"/>
    <row r="206" hidden="1" x14ac:dyDescent="0.25"/>
    <row r="207" hidden="1" x14ac:dyDescent="0.25"/>
    <row r="208" hidden="1" x14ac:dyDescent="0.25"/>
    <row r="209" hidden="1" x14ac:dyDescent="0.25"/>
    <row r="210" hidden="1" x14ac:dyDescent="0.25"/>
    <row r="211" hidden="1" x14ac:dyDescent="0.25"/>
    <row r="212" hidden="1" x14ac:dyDescent="0.25"/>
    <row r="213" hidden="1" x14ac:dyDescent="0.25"/>
    <row r="214" hidden="1" x14ac:dyDescent="0.25"/>
    <row r="215" hidden="1" x14ac:dyDescent="0.25"/>
    <row r="216" hidden="1" x14ac:dyDescent="0.25"/>
    <row r="217" hidden="1" x14ac:dyDescent="0.25"/>
    <row r="218" hidden="1" x14ac:dyDescent="0.25"/>
    <row r="219" hidden="1" x14ac:dyDescent="0.25"/>
    <row r="220" hidden="1" x14ac:dyDescent="0.25"/>
    <row r="221" hidden="1" x14ac:dyDescent="0.25"/>
    <row r="222" hidden="1" x14ac:dyDescent="0.25"/>
    <row r="223" hidden="1" x14ac:dyDescent="0.25"/>
    <row r="224" hidden="1" x14ac:dyDescent="0.25"/>
    <row r="225" hidden="1" x14ac:dyDescent="0.25"/>
    <row r="226" hidden="1" x14ac:dyDescent="0.25"/>
    <row r="227" hidden="1" x14ac:dyDescent="0.25"/>
    <row r="228" hidden="1" x14ac:dyDescent="0.25"/>
    <row r="229" hidden="1" x14ac:dyDescent="0.25"/>
    <row r="230" hidden="1" x14ac:dyDescent="0.25"/>
    <row r="231" hidden="1" x14ac:dyDescent="0.25"/>
    <row r="232" hidden="1" x14ac:dyDescent="0.25"/>
    <row r="233" hidden="1" x14ac:dyDescent="0.25"/>
    <row r="234" hidden="1" x14ac:dyDescent="0.25"/>
    <row r="235" hidden="1" x14ac:dyDescent="0.25"/>
    <row r="236" hidden="1" x14ac:dyDescent="0.25"/>
    <row r="237" hidden="1" x14ac:dyDescent="0.25"/>
    <row r="238" hidden="1" x14ac:dyDescent="0.25"/>
    <row r="239" hidden="1" x14ac:dyDescent="0.25"/>
    <row r="240" hidden="1" x14ac:dyDescent="0.25"/>
    <row r="241" hidden="1" x14ac:dyDescent="0.25"/>
    <row r="242" hidden="1" x14ac:dyDescent="0.25"/>
    <row r="243" hidden="1" x14ac:dyDescent="0.25"/>
    <row r="244" hidden="1" x14ac:dyDescent="0.25"/>
    <row r="245" hidden="1" x14ac:dyDescent="0.25"/>
    <row r="246" hidden="1" x14ac:dyDescent="0.25"/>
    <row r="247" hidden="1" x14ac:dyDescent="0.25"/>
    <row r="248" hidden="1" x14ac:dyDescent="0.25"/>
    <row r="249" hidden="1" x14ac:dyDescent="0.25"/>
    <row r="250" hidden="1" x14ac:dyDescent="0.25"/>
    <row r="251" hidden="1" x14ac:dyDescent="0.25"/>
    <row r="252" hidden="1" x14ac:dyDescent="0.25"/>
    <row r="253" hidden="1" x14ac:dyDescent="0.25"/>
    <row r="254" hidden="1" x14ac:dyDescent="0.25"/>
    <row r="255" hidden="1" x14ac:dyDescent="0.25"/>
    <row r="256" hidden="1" x14ac:dyDescent="0.25"/>
    <row r="257" hidden="1" x14ac:dyDescent="0.25"/>
    <row r="258" hidden="1" x14ac:dyDescent="0.25"/>
    <row r="259" hidden="1" x14ac:dyDescent="0.25"/>
    <row r="260" hidden="1" x14ac:dyDescent="0.25"/>
    <row r="261" hidden="1" x14ac:dyDescent="0.25"/>
    <row r="262" hidden="1" x14ac:dyDescent="0.25"/>
    <row r="263" hidden="1" x14ac:dyDescent="0.25"/>
    <row r="264" hidden="1" x14ac:dyDescent="0.25"/>
  </sheetData>
  <mergeCells count="58">
    <mergeCell ref="G10:I10"/>
    <mergeCell ref="G12:I12"/>
    <mergeCell ref="G13:G14"/>
    <mergeCell ref="H13:H14"/>
    <mergeCell ref="E13:E14"/>
    <mergeCell ref="D4:K4"/>
    <mergeCell ref="D8:K8"/>
    <mergeCell ref="I13:I14"/>
    <mergeCell ref="G25:I25"/>
    <mergeCell ref="J26:J27"/>
    <mergeCell ref="K26:K27"/>
    <mergeCell ref="J10:L10"/>
    <mergeCell ref="J12:L12"/>
    <mergeCell ref="J13:J14"/>
    <mergeCell ref="K13:K14"/>
    <mergeCell ref="D12:F12"/>
    <mergeCell ref="D10:F10"/>
    <mergeCell ref="D13:D14"/>
    <mergeCell ref="D25:F25"/>
    <mergeCell ref="D26:D27"/>
    <mergeCell ref="E26:E27"/>
    <mergeCell ref="F26:F27"/>
    <mergeCell ref="F13:F14"/>
    <mergeCell ref="B63:K63"/>
    <mergeCell ref="B64:K64"/>
    <mergeCell ref="B62:K62"/>
    <mergeCell ref="D59:K59"/>
    <mergeCell ref="B61:K61"/>
    <mergeCell ref="C43:C44"/>
    <mergeCell ref="C46:C47"/>
    <mergeCell ref="B26:B27"/>
    <mergeCell ref="G26:G27"/>
    <mergeCell ref="H26:H27"/>
    <mergeCell ref="I26:I27"/>
    <mergeCell ref="L13:L14"/>
    <mergeCell ref="J25:L25"/>
    <mergeCell ref="B13:B14"/>
    <mergeCell ref="C26:C27"/>
    <mergeCell ref="C13:C14"/>
    <mergeCell ref="L26:L27"/>
    <mergeCell ref="M10:O10"/>
    <mergeCell ref="M12:O12"/>
    <mergeCell ref="M13:M14"/>
    <mergeCell ref="N13:N14"/>
    <mergeCell ref="O13:O14"/>
    <mergeCell ref="P10:R10"/>
    <mergeCell ref="P12:R12"/>
    <mergeCell ref="P13:P14"/>
    <mergeCell ref="Q13:Q14"/>
    <mergeCell ref="R13:R14"/>
    <mergeCell ref="M26:M27"/>
    <mergeCell ref="N26:N27"/>
    <mergeCell ref="O26:O27"/>
    <mergeCell ref="P25:R25"/>
    <mergeCell ref="P26:P27"/>
    <mergeCell ref="Q26:Q27"/>
    <mergeCell ref="R26:R27"/>
    <mergeCell ref="M25:O25"/>
  </mergeCells>
  <pageMargins left="0.70866141732283472" right="0.70866141732283472" top="0.78740157480314965" bottom="0.78740157480314965" header="0.31496062992125984" footer="0.31496062992125984"/>
  <pageSetup paperSize="9" scale="3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S264"/>
  <sheetViews>
    <sheetView showGridLines="0" topLeftCell="B4" zoomScale="80" zoomScaleNormal="80" zoomScaleSheetLayoutView="80" workbookViewId="0">
      <selection activeCell="G15" sqref="G15"/>
    </sheetView>
  </sheetViews>
  <sheetFormatPr defaultColWidth="0" defaultRowHeight="15" zeroHeight="1" x14ac:dyDescent="0.25"/>
  <cols>
    <col min="1" max="1" width="4.5703125" customWidth="1"/>
    <col min="2" max="2" width="9.140625" customWidth="1"/>
    <col min="3" max="3" width="65.7109375" customWidth="1"/>
    <col min="4" max="4" width="20.7109375" customWidth="1"/>
    <col min="5" max="6" width="14.28515625" customWidth="1"/>
    <col min="7" max="7" width="21.28515625" style="187" customWidth="1"/>
    <col min="8" max="9" width="14.28515625" customWidth="1"/>
    <col min="10" max="10" width="20.85546875" customWidth="1"/>
    <col min="11" max="12" width="14.28515625" customWidth="1"/>
    <col min="13" max="13" width="21.140625" customWidth="1"/>
    <col min="14" max="15" width="14.28515625" customWidth="1"/>
    <col min="16" max="16" width="21.42578125" customWidth="1"/>
    <col min="17" max="18" width="14.28515625" customWidth="1"/>
    <col min="19" max="19" width="4" style="4" customWidth="1"/>
    <col min="20" max="16384" width="9.140625" style="4" hidden="1"/>
  </cols>
  <sheetData>
    <row r="1" spans="1:19" x14ac:dyDescent="0.25">
      <c r="A1" s="1"/>
      <c r="B1" s="1"/>
      <c r="C1" s="1"/>
      <c r="D1" s="1"/>
      <c r="E1" s="1"/>
      <c r="F1" s="1"/>
      <c r="G1" s="2"/>
      <c r="H1" s="1"/>
      <c r="I1" s="1"/>
      <c r="J1" s="1"/>
      <c r="K1" s="1"/>
      <c r="L1" s="3"/>
      <c r="M1" s="3"/>
      <c r="N1" s="3"/>
      <c r="O1" s="3"/>
      <c r="P1" s="3"/>
      <c r="Q1" s="3"/>
      <c r="R1" s="3"/>
      <c r="S1" s="3"/>
    </row>
    <row r="2" spans="1:19" ht="21" x14ac:dyDescent="0.35">
      <c r="A2" s="1"/>
      <c r="B2" s="5" t="s">
        <v>0</v>
      </c>
      <c r="C2" s="1"/>
      <c r="D2" s="1"/>
      <c r="E2" s="1"/>
      <c r="F2" s="1"/>
      <c r="G2" s="2"/>
      <c r="H2" s="1"/>
      <c r="I2" s="1"/>
      <c r="J2" s="1"/>
      <c r="K2" s="1"/>
      <c r="L2" s="3"/>
      <c r="M2" s="3"/>
      <c r="N2" s="3"/>
      <c r="O2" s="3"/>
      <c r="P2" s="3"/>
      <c r="Q2" s="3"/>
      <c r="R2" s="3"/>
      <c r="S2" s="3"/>
    </row>
    <row r="3" spans="1:19" ht="7.5" customHeight="1" x14ac:dyDescent="0.25">
      <c r="A3" s="1"/>
      <c r="B3" s="1"/>
      <c r="C3" s="1"/>
      <c r="D3" s="1"/>
      <c r="E3" s="1"/>
      <c r="F3" s="1"/>
      <c r="G3" s="2"/>
      <c r="H3" s="1"/>
      <c r="I3" s="1"/>
      <c r="J3" s="1"/>
      <c r="K3" s="1"/>
      <c r="L3" s="3"/>
      <c r="M3" s="3"/>
      <c r="N3" s="3"/>
      <c r="O3" s="3"/>
      <c r="P3" s="3"/>
      <c r="Q3" s="3"/>
      <c r="R3" s="3"/>
      <c r="S3" s="3"/>
    </row>
    <row r="4" spans="1:19" ht="21" x14ac:dyDescent="0.35">
      <c r="A4" s="1"/>
      <c r="B4" s="1" t="s">
        <v>1</v>
      </c>
      <c r="C4" s="1"/>
      <c r="D4" s="6" t="str">
        <f>'[3]NR 2020'!D4:U4</f>
        <v>Základní škola Chomutov, Kadaňská 2334</v>
      </c>
      <c r="E4" s="6"/>
      <c r="F4" s="6"/>
      <c r="G4" s="6"/>
      <c r="H4" s="6"/>
      <c r="I4" s="6"/>
      <c r="J4" s="6"/>
      <c r="K4" s="6"/>
      <c r="L4" s="3"/>
      <c r="M4" s="3"/>
      <c r="N4" s="3"/>
      <c r="O4" s="3"/>
      <c r="P4" s="3"/>
      <c r="Q4" s="3"/>
      <c r="R4" s="3"/>
      <c r="S4" s="3"/>
    </row>
    <row r="5" spans="1:19" ht="3.75" customHeight="1" x14ac:dyDescent="0.25">
      <c r="A5" s="1"/>
      <c r="B5" s="1"/>
      <c r="C5" s="1"/>
      <c r="D5" s="7"/>
      <c r="E5" s="7"/>
      <c r="F5" s="7"/>
      <c r="G5" s="7"/>
      <c r="H5" s="7"/>
      <c r="I5" s="7"/>
      <c r="J5" s="7"/>
      <c r="K5" s="7"/>
      <c r="L5" s="3"/>
      <c r="M5" s="3"/>
      <c r="N5" s="3"/>
      <c r="O5" s="3"/>
      <c r="P5" s="3"/>
      <c r="Q5" s="3"/>
      <c r="R5" s="3"/>
      <c r="S5" s="3"/>
    </row>
    <row r="6" spans="1:19" x14ac:dyDescent="0.25">
      <c r="A6" s="1"/>
      <c r="B6" s="1" t="s">
        <v>2</v>
      </c>
      <c r="C6" s="1"/>
      <c r="D6" s="8">
        <f>'[3]NR 2020'!D6</f>
        <v>46789707</v>
      </c>
      <c r="E6" s="7"/>
      <c r="F6" s="7"/>
      <c r="G6" s="7"/>
      <c r="H6" s="7"/>
      <c r="I6" s="7"/>
      <c r="J6" s="7"/>
      <c r="K6" s="7"/>
      <c r="L6" s="3"/>
      <c r="M6" s="3"/>
      <c r="N6" s="3"/>
      <c r="O6" s="3"/>
      <c r="P6" s="3"/>
      <c r="Q6" s="3"/>
      <c r="R6" s="3"/>
      <c r="S6" s="3"/>
    </row>
    <row r="7" spans="1:19" ht="3.75" customHeight="1" x14ac:dyDescent="0.25">
      <c r="A7" s="1"/>
      <c r="B7" s="1"/>
      <c r="C7" s="1"/>
      <c r="D7" s="7"/>
      <c r="E7" s="7"/>
      <c r="F7" s="7"/>
      <c r="G7" s="7"/>
      <c r="H7" s="7"/>
      <c r="I7" s="7"/>
      <c r="J7" s="7"/>
      <c r="K7" s="7"/>
      <c r="L7" s="3"/>
      <c r="M7" s="3"/>
      <c r="N7" s="3"/>
      <c r="O7" s="3"/>
      <c r="P7" s="3"/>
      <c r="Q7" s="3"/>
      <c r="R7" s="3"/>
      <c r="S7" s="3"/>
    </row>
    <row r="8" spans="1:19" x14ac:dyDescent="0.25">
      <c r="A8" s="1"/>
      <c r="B8" s="1" t="s">
        <v>3</v>
      </c>
      <c r="C8" s="1"/>
      <c r="D8" s="9" t="str">
        <f>'[3]NR 2020'!D8:U8</f>
        <v>Kadaňská 2334,  430 03 Chomutov</v>
      </c>
      <c r="E8" s="9"/>
      <c r="F8" s="9"/>
      <c r="G8" s="9"/>
      <c r="H8" s="9"/>
      <c r="I8" s="9"/>
      <c r="J8" s="9"/>
      <c r="K8" s="9"/>
      <c r="L8" s="3"/>
      <c r="M8" s="3"/>
      <c r="N8" s="3"/>
      <c r="O8" s="3"/>
      <c r="P8" s="3"/>
      <c r="Q8" s="3"/>
      <c r="R8" s="3"/>
      <c r="S8" s="3"/>
    </row>
    <row r="9" spans="1:19" ht="15.75" thickBot="1" x14ac:dyDescent="0.3">
      <c r="A9" s="1"/>
      <c r="B9" s="1"/>
      <c r="C9" s="1"/>
      <c r="D9" s="1"/>
      <c r="E9" s="1"/>
      <c r="F9" s="1"/>
      <c r="G9" s="2"/>
      <c r="H9" s="1"/>
      <c r="I9" s="1"/>
      <c r="J9" s="1"/>
      <c r="K9" s="1"/>
      <c r="L9" s="3"/>
      <c r="M9" s="3"/>
      <c r="N9" s="3"/>
      <c r="O9" s="3"/>
      <c r="P9" s="3"/>
      <c r="Q9" s="3"/>
      <c r="R9" s="3"/>
      <c r="S9" s="3"/>
    </row>
    <row r="10" spans="1:19" ht="29.25" customHeight="1" thickBot="1" x14ac:dyDescent="0.3">
      <c r="A10" s="1"/>
      <c r="B10" s="10" t="s">
        <v>4</v>
      </c>
      <c r="C10" s="11" t="s">
        <v>5</v>
      </c>
      <c r="D10" s="12" t="s">
        <v>6</v>
      </c>
      <c r="E10" s="12"/>
      <c r="F10" s="13"/>
      <c r="G10" s="12" t="s">
        <v>7</v>
      </c>
      <c r="H10" s="12"/>
      <c r="I10" s="14"/>
      <c r="J10" s="15" t="s">
        <v>8</v>
      </c>
      <c r="K10" s="12"/>
      <c r="L10" s="13"/>
      <c r="M10" s="16" t="s">
        <v>9</v>
      </c>
      <c r="N10" s="12"/>
      <c r="O10" s="13"/>
      <c r="P10" s="12" t="s">
        <v>10</v>
      </c>
      <c r="Q10" s="12"/>
      <c r="R10" s="13"/>
      <c r="S10" s="3"/>
    </row>
    <row r="11" spans="1:19" ht="30.75" customHeight="1" thickBot="1" x14ac:dyDescent="0.3">
      <c r="A11" s="1"/>
      <c r="B11" s="17"/>
      <c r="C11" s="18"/>
      <c r="D11" s="19" t="s">
        <v>11</v>
      </c>
      <c r="E11" s="20" t="s">
        <v>12</v>
      </c>
      <c r="F11" s="20" t="s">
        <v>13</v>
      </c>
      <c r="G11" s="19" t="s">
        <v>11</v>
      </c>
      <c r="H11" s="20" t="s">
        <v>12</v>
      </c>
      <c r="I11" s="21" t="s">
        <v>13</v>
      </c>
      <c r="J11" s="21" t="s">
        <v>11</v>
      </c>
      <c r="K11" s="20" t="s">
        <v>12</v>
      </c>
      <c r="L11" s="20" t="s">
        <v>13</v>
      </c>
      <c r="M11" s="22" t="s">
        <v>11</v>
      </c>
      <c r="N11" s="20" t="s">
        <v>12</v>
      </c>
      <c r="O11" s="20" t="s">
        <v>13</v>
      </c>
      <c r="P11" s="19" t="s">
        <v>11</v>
      </c>
      <c r="Q11" s="20" t="s">
        <v>12</v>
      </c>
      <c r="R11" s="20" t="s">
        <v>13</v>
      </c>
      <c r="S11" s="3"/>
    </row>
    <row r="12" spans="1:19" ht="15.75" customHeight="1" thickBot="1" x14ac:dyDescent="0.3">
      <c r="A12" s="1"/>
      <c r="B12" s="23"/>
      <c r="C12" s="24" t="s">
        <v>14</v>
      </c>
      <c r="D12" s="25"/>
      <c r="E12" s="25"/>
      <c r="F12" s="26"/>
      <c r="G12" s="25"/>
      <c r="H12" s="25"/>
      <c r="I12" s="25"/>
      <c r="J12" s="27"/>
      <c r="K12" s="25"/>
      <c r="L12" s="26"/>
      <c r="M12" s="25"/>
      <c r="N12" s="25"/>
      <c r="O12" s="26"/>
      <c r="P12" s="25"/>
      <c r="Q12" s="25"/>
      <c r="R12" s="26"/>
      <c r="S12" s="3"/>
    </row>
    <row r="13" spans="1:19" ht="15.75" customHeight="1" x14ac:dyDescent="0.25">
      <c r="A13" s="1"/>
      <c r="B13" s="28" t="s">
        <v>4</v>
      </c>
      <c r="C13" s="29" t="s">
        <v>5</v>
      </c>
      <c r="D13" s="30" t="s">
        <v>15</v>
      </c>
      <c r="E13" s="31" t="s">
        <v>16</v>
      </c>
      <c r="F13" s="32" t="s">
        <v>14</v>
      </c>
      <c r="G13" s="33" t="s">
        <v>15</v>
      </c>
      <c r="H13" s="31" t="s">
        <v>16</v>
      </c>
      <c r="I13" s="34" t="s">
        <v>14</v>
      </c>
      <c r="J13" s="30" t="s">
        <v>15</v>
      </c>
      <c r="K13" s="31" t="s">
        <v>16</v>
      </c>
      <c r="L13" s="32" t="s">
        <v>14</v>
      </c>
      <c r="M13" s="35" t="s">
        <v>15</v>
      </c>
      <c r="N13" s="31" t="s">
        <v>16</v>
      </c>
      <c r="O13" s="32" t="s">
        <v>14</v>
      </c>
      <c r="P13" s="33" t="s">
        <v>15</v>
      </c>
      <c r="Q13" s="31" t="s">
        <v>16</v>
      </c>
      <c r="R13" s="32" t="s">
        <v>14</v>
      </c>
      <c r="S13" s="3"/>
    </row>
    <row r="14" spans="1:19" ht="15.75" thickBot="1" x14ac:dyDescent="0.3">
      <c r="A14" s="1"/>
      <c r="B14" s="36"/>
      <c r="C14" s="37"/>
      <c r="D14" s="38"/>
      <c r="E14" s="39"/>
      <c r="F14" s="40"/>
      <c r="G14" s="41"/>
      <c r="H14" s="39"/>
      <c r="I14" s="42"/>
      <c r="J14" s="38"/>
      <c r="K14" s="39"/>
      <c r="L14" s="40"/>
      <c r="M14" s="43"/>
      <c r="N14" s="39"/>
      <c r="O14" s="40"/>
      <c r="P14" s="41"/>
      <c r="Q14" s="39"/>
      <c r="R14" s="40"/>
      <c r="S14" s="3"/>
    </row>
    <row r="15" spans="1:19" x14ac:dyDescent="0.25">
      <c r="A15" s="1"/>
      <c r="B15" s="44" t="s">
        <v>17</v>
      </c>
      <c r="C15" s="45" t="s">
        <v>18</v>
      </c>
      <c r="D15" s="46">
        <f>'[3]NR 2020'!G15</f>
        <v>1825.3</v>
      </c>
      <c r="E15" s="47">
        <f>'[3]NR 2020'!H15</f>
        <v>99.8</v>
      </c>
      <c r="F15" s="48">
        <f t="shared" ref="F15:F23" si="0">D15+E15</f>
        <v>1925.1</v>
      </c>
      <c r="G15" s="46">
        <v>1848</v>
      </c>
      <c r="H15" s="47">
        <v>100</v>
      </c>
      <c r="I15" s="49">
        <v>1948</v>
      </c>
      <c r="J15" s="50">
        <f>'[3]NR 2020'!Y15</f>
        <v>1800</v>
      </c>
      <c r="K15" s="51">
        <f>'[3]NR 2020'!Z15</f>
        <v>100</v>
      </c>
      <c r="L15" s="52">
        <f>J15+K15</f>
        <v>1900</v>
      </c>
      <c r="M15" s="53">
        <v>1800</v>
      </c>
      <c r="N15" s="47">
        <v>100</v>
      </c>
      <c r="O15" s="48">
        <f t="shared" ref="O15:O23" si="1">M15+N15</f>
        <v>1900</v>
      </c>
      <c r="P15" s="46">
        <v>1800</v>
      </c>
      <c r="Q15" s="47">
        <v>100</v>
      </c>
      <c r="R15" s="48">
        <f t="shared" ref="R15:R23" si="2">P15+Q15</f>
        <v>1900</v>
      </c>
      <c r="S15" s="3"/>
    </row>
    <row r="16" spans="1:19" x14ac:dyDescent="0.25">
      <c r="A16" s="1"/>
      <c r="B16" s="54" t="s">
        <v>19</v>
      </c>
      <c r="C16" s="55" t="s">
        <v>20</v>
      </c>
      <c r="D16" s="46">
        <f>'[3]NR 2020'!G16</f>
        <v>4447</v>
      </c>
      <c r="E16" s="56">
        <f>'[3]NR 2020'!H16</f>
        <v>0</v>
      </c>
      <c r="F16" s="48">
        <f t="shared" si="0"/>
        <v>4447</v>
      </c>
      <c r="G16" s="46">
        <f>'[3]NR 2020'!J16</f>
        <v>4395</v>
      </c>
      <c r="H16" s="56">
        <f>'[3]NR 2020'!K16</f>
        <v>0</v>
      </c>
      <c r="I16" s="49">
        <f t="shared" ref="I16:I23" si="3">G16+H16</f>
        <v>4395</v>
      </c>
      <c r="J16" s="57">
        <f>'[3]NR 2020'!Y16</f>
        <v>4930</v>
      </c>
      <c r="K16" s="58">
        <f>'[3]NR 2020'!Z16</f>
        <v>0</v>
      </c>
      <c r="L16" s="59">
        <f t="shared" ref="L16:L23" si="4">J16+K16</f>
        <v>4930</v>
      </c>
      <c r="M16" s="60">
        <v>4930</v>
      </c>
      <c r="N16" s="56"/>
      <c r="O16" s="48">
        <f t="shared" si="1"/>
        <v>4930</v>
      </c>
      <c r="P16" s="61">
        <v>4930</v>
      </c>
      <c r="Q16" s="56"/>
      <c r="R16" s="48">
        <f t="shared" si="2"/>
        <v>4930</v>
      </c>
      <c r="S16" s="3"/>
    </row>
    <row r="17" spans="1:19" x14ac:dyDescent="0.25">
      <c r="A17" s="1"/>
      <c r="B17" s="54" t="s">
        <v>21</v>
      </c>
      <c r="C17" s="62" t="s">
        <v>22</v>
      </c>
      <c r="D17" s="46">
        <f>'[3]NR 2020'!G17</f>
        <v>429</v>
      </c>
      <c r="E17" s="56">
        <f>'[3]NR 2020'!H17</f>
        <v>0</v>
      </c>
      <c r="F17" s="48">
        <f t="shared" si="0"/>
        <v>429</v>
      </c>
      <c r="G17" s="46">
        <f>'[3]NR 2020'!J17</f>
        <v>0</v>
      </c>
      <c r="H17" s="56">
        <f>'[3]NR 2020'!K17</f>
        <v>0</v>
      </c>
      <c r="I17" s="49">
        <f t="shared" si="3"/>
        <v>0</v>
      </c>
      <c r="J17" s="57">
        <f>'[3]NR 2020'!Y17</f>
        <v>0</v>
      </c>
      <c r="K17" s="58">
        <f>'[3]NR 2020'!Z17</f>
        <v>0</v>
      </c>
      <c r="L17" s="59">
        <f t="shared" si="4"/>
        <v>0</v>
      </c>
      <c r="M17" s="60"/>
      <c r="N17" s="63"/>
      <c r="O17" s="48">
        <f t="shared" si="1"/>
        <v>0</v>
      </c>
      <c r="P17" s="61"/>
      <c r="Q17" s="63"/>
      <c r="R17" s="48">
        <f t="shared" si="2"/>
        <v>0</v>
      </c>
      <c r="S17" s="3"/>
    </row>
    <row r="18" spans="1:19" x14ac:dyDescent="0.25">
      <c r="A18" s="1"/>
      <c r="B18" s="54" t="s">
        <v>23</v>
      </c>
      <c r="C18" s="64" t="s">
        <v>24</v>
      </c>
      <c r="D18" s="46">
        <f>'[3]NR 2020'!G18</f>
        <v>25259.7</v>
      </c>
      <c r="E18" s="47">
        <f>'[3]NR 2020'!H18</f>
        <v>0</v>
      </c>
      <c r="F18" s="48">
        <f t="shared" si="0"/>
        <v>25259.7</v>
      </c>
      <c r="G18" s="46">
        <v>27595.8</v>
      </c>
      <c r="H18" s="47"/>
      <c r="I18" s="49">
        <f t="shared" si="3"/>
        <v>27595.8</v>
      </c>
      <c r="J18" s="57">
        <f>'[3]NR 2020'!Y18</f>
        <v>27600</v>
      </c>
      <c r="K18" s="58">
        <f>'[3]NR 2020'!Z18</f>
        <v>0</v>
      </c>
      <c r="L18" s="59">
        <f t="shared" si="4"/>
        <v>27600</v>
      </c>
      <c r="M18" s="60">
        <v>27600</v>
      </c>
      <c r="N18" s="47"/>
      <c r="O18" s="48">
        <f t="shared" si="1"/>
        <v>27600</v>
      </c>
      <c r="P18" s="61">
        <v>27600</v>
      </c>
      <c r="Q18" s="47"/>
      <c r="R18" s="48">
        <f t="shared" si="2"/>
        <v>27600</v>
      </c>
      <c r="S18" s="3"/>
    </row>
    <row r="19" spans="1:19" x14ac:dyDescent="0.25">
      <c r="A19" s="1"/>
      <c r="B19" s="54" t="s">
        <v>25</v>
      </c>
      <c r="C19" s="65" t="s">
        <v>26</v>
      </c>
      <c r="D19" s="46">
        <f>'[3]NR 2020'!G19</f>
        <v>0</v>
      </c>
      <c r="E19" s="47">
        <f>'[3]NR 2020'!H19</f>
        <v>0</v>
      </c>
      <c r="F19" s="48">
        <f t="shared" si="0"/>
        <v>0</v>
      </c>
      <c r="G19" s="46">
        <f>'[3]NR 2020'!J19</f>
        <v>0</v>
      </c>
      <c r="H19" s="47">
        <f>'[3]NR 2020'!K19</f>
        <v>0</v>
      </c>
      <c r="I19" s="49">
        <f t="shared" si="3"/>
        <v>0</v>
      </c>
      <c r="J19" s="57">
        <f>'[3]NR 2020'!Y19</f>
        <v>0</v>
      </c>
      <c r="K19" s="58">
        <f>'[3]NR 2020'!Z19</f>
        <v>0</v>
      </c>
      <c r="L19" s="59">
        <f t="shared" si="4"/>
        <v>0</v>
      </c>
      <c r="M19" s="60"/>
      <c r="N19" s="66"/>
      <c r="O19" s="48">
        <f t="shared" si="1"/>
        <v>0</v>
      </c>
      <c r="P19" s="61"/>
      <c r="Q19" s="66"/>
      <c r="R19" s="48">
        <f t="shared" si="2"/>
        <v>0</v>
      </c>
      <c r="S19" s="3"/>
    </row>
    <row r="20" spans="1:19" x14ac:dyDescent="0.25">
      <c r="A20" s="1"/>
      <c r="B20" s="54" t="s">
        <v>27</v>
      </c>
      <c r="C20" s="67" t="s">
        <v>28</v>
      </c>
      <c r="D20" s="46">
        <f>'[3]NR 2020'!G20</f>
        <v>107.3</v>
      </c>
      <c r="E20" s="47">
        <f>'[3]NR 2020'!H20</f>
        <v>0</v>
      </c>
      <c r="F20" s="48">
        <f t="shared" si="0"/>
        <v>107.3</v>
      </c>
      <c r="G20" s="46">
        <v>130</v>
      </c>
      <c r="H20" s="47">
        <f>'[3]NR 2020'!K20</f>
        <v>0</v>
      </c>
      <c r="I20" s="49">
        <f t="shared" si="3"/>
        <v>130</v>
      </c>
      <c r="J20" s="57">
        <f>'[3]NR 2020'!Y20</f>
        <v>100</v>
      </c>
      <c r="K20" s="58">
        <f>'[3]NR 2020'!Z20</f>
        <v>0</v>
      </c>
      <c r="L20" s="59">
        <f t="shared" si="4"/>
        <v>100</v>
      </c>
      <c r="M20" s="60">
        <v>100</v>
      </c>
      <c r="N20" s="66"/>
      <c r="O20" s="48">
        <f t="shared" si="1"/>
        <v>100</v>
      </c>
      <c r="P20" s="61">
        <v>100</v>
      </c>
      <c r="Q20" s="66"/>
      <c r="R20" s="48">
        <f t="shared" si="2"/>
        <v>100</v>
      </c>
      <c r="S20" s="3"/>
    </row>
    <row r="21" spans="1:19" x14ac:dyDescent="0.25">
      <c r="A21" s="1"/>
      <c r="B21" s="54" t="s">
        <v>29</v>
      </c>
      <c r="C21" s="68" t="s">
        <v>30</v>
      </c>
      <c r="D21" s="46">
        <f>'[3]NR 2020'!G21</f>
        <v>1109.2</v>
      </c>
      <c r="E21" s="47">
        <f>'[3]NR 2020'!H21</f>
        <v>0</v>
      </c>
      <c r="F21" s="48">
        <f t="shared" si="0"/>
        <v>1109.2</v>
      </c>
      <c r="G21" s="46">
        <v>500</v>
      </c>
      <c r="H21" s="47">
        <f>'[3]NR 2020'!K21</f>
        <v>0</v>
      </c>
      <c r="I21" s="49">
        <f t="shared" si="3"/>
        <v>500</v>
      </c>
      <c r="J21" s="57">
        <f>'[3]NR 2020'!Y21</f>
        <v>1100</v>
      </c>
      <c r="K21" s="58">
        <f>'[3]NR 2020'!Z21</f>
        <v>0</v>
      </c>
      <c r="L21" s="59">
        <f t="shared" si="4"/>
        <v>1100</v>
      </c>
      <c r="M21" s="60">
        <v>1100</v>
      </c>
      <c r="N21" s="69"/>
      <c r="O21" s="48">
        <f t="shared" si="1"/>
        <v>1100</v>
      </c>
      <c r="P21" s="61">
        <v>1100</v>
      </c>
      <c r="Q21" s="69"/>
      <c r="R21" s="48">
        <f t="shared" si="2"/>
        <v>1100</v>
      </c>
      <c r="S21" s="3"/>
    </row>
    <row r="22" spans="1:19" x14ac:dyDescent="0.25">
      <c r="A22" s="1"/>
      <c r="B22" s="54" t="s">
        <v>31</v>
      </c>
      <c r="C22" s="68" t="s">
        <v>32</v>
      </c>
      <c r="D22" s="46">
        <f>'[3]NR 2020'!G22</f>
        <v>0</v>
      </c>
      <c r="E22" s="47">
        <f>'[3]NR 2020'!H22</f>
        <v>0</v>
      </c>
      <c r="F22" s="48">
        <f t="shared" si="0"/>
        <v>0</v>
      </c>
      <c r="G22" s="46">
        <f>'[3]NR 2020'!J22</f>
        <v>0</v>
      </c>
      <c r="H22" s="47">
        <f>'[3]NR 2020'!K22</f>
        <v>0</v>
      </c>
      <c r="I22" s="49">
        <f t="shared" si="3"/>
        <v>0</v>
      </c>
      <c r="J22" s="57">
        <f>'[3]NR 2020'!Y22</f>
        <v>0</v>
      </c>
      <c r="K22" s="58">
        <f>'[3]NR 2020'!Z22</f>
        <v>0</v>
      </c>
      <c r="L22" s="59">
        <f t="shared" si="4"/>
        <v>0</v>
      </c>
      <c r="M22" s="60"/>
      <c r="N22" s="69"/>
      <c r="O22" s="48">
        <f t="shared" si="1"/>
        <v>0</v>
      </c>
      <c r="P22" s="61"/>
      <c r="Q22" s="69"/>
      <c r="R22" s="48">
        <f t="shared" si="2"/>
        <v>0</v>
      </c>
      <c r="S22" s="3"/>
    </row>
    <row r="23" spans="1:19" ht="15.75" thickBot="1" x14ac:dyDescent="0.3">
      <c r="A23" s="1"/>
      <c r="B23" s="70" t="s">
        <v>33</v>
      </c>
      <c r="C23" s="71" t="s">
        <v>34</v>
      </c>
      <c r="D23" s="46">
        <f>'[3]NR 2020'!G23</f>
        <v>0</v>
      </c>
      <c r="E23" s="47">
        <f>'[3]NR 2020'!H23</f>
        <v>0</v>
      </c>
      <c r="F23" s="72">
        <f t="shared" si="0"/>
        <v>0</v>
      </c>
      <c r="G23" s="46">
        <f>'[3]NR 2020'!J23</f>
        <v>0</v>
      </c>
      <c r="H23" s="47">
        <f>'[3]NR 2020'!K23</f>
        <v>0</v>
      </c>
      <c r="I23" s="73">
        <f t="shared" si="3"/>
        <v>0</v>
      </c>
      <c r="J23" s="57">
        <f>'[3]NR 2020'!Y23</f>
        <v>0</v>
      </c>
      <c r="K23" s="58">
        <f>'[3]NR 2020'!Z23</f>
        <v>0</v>
      </c>
      <c r="L23" s="59">
        <f t="shared" si="4"/>
        <v>0</v>
      </c>
      <c r="M23" s="74"/>
      <c r="N23" s="75"/>
      <c r="O23" s="72">
        <f t="shared" si="1"/>
        <v>0</v>
      </c>
      <c r="P23" s="76"/>
      <c r="Q23" s="75"/>
      <c r="R23" s="72">
        <f t="shared" si="2"/>
        <v>0</v>
      </c>
      <c r="S23" s="3"/>
    </row>
    <row r="24" spans="1:19" ht="15.75" thickBot="1" x14ac:dyDescent="0.3">
      <c r="A24" s="1"/>
      <c r="B24" s="77" t="s">
        <v>35</v>
      </c>
      <c r="C24" s="78" t="s">
        <v>36</v>
      </c>
      <c r="D24" s="79">
        <f t="shared" ref="D24:R24" si="5">SUM(D15:D21)</f>
        <v>33177.5</v>
      </c>
      <c r="E24" s="79">
        <f t="shared" si="5"/>
        <v>99.8</v>
      </c>
      <c r="F24" s="79">
        <f t="shared" si="5"/>
        <v>33277.300000000003</v>
      </c>
      <c r="G24" s="79">
        <f t="shared" si="5"/>
        <v>34468.800000000003</v>
      </c>
      <c r="H24" s="79">
        <f t="shared" si="5"/>
        <v>100</v>
      </c>
      <c r="I24" s="80">
        <f t="shared" si="5"/>
        <v>34568.800000000003</v>
      </c>
      <c r="J24" s="81">
        <f t="shared" si="5"/>
        <v>35530</v>
      </c>
      <c r="K24" s="81">
        <f t="shared" si="5"/>
        <v>100</v>
      </c>
      <c r="L24" s="81">
        <f t="shared" si="5"/>
        <v>35630</v>
      </c>
      <c r="M24" s="82">
        <f t="shared" si="5"/>
        <v>35530</v>
      </c>
      <c r="N24" s="79">
        <f t="shared" si="5"/>
        <v>100</v>
      </c>
      <c r="O24" s="79">
        <f t="shared" si="5"/>
        <v>35630</v>
      </c>
      <c r="P24" s="79">
        <f t="shared" si="5"/>
        <v>35530</v>
      </c>
      <c r="Q24" s="79">
        <f t="shared" si="5"/>
        <v>100</v>
      </c>
      <c r="R24" s="79">
        <f t="shared" si="5"/>
        <v>35630</v>
      </c>
      <c r="S24" s="3"/>
    </row>
    <row r="25" spans="1:19" ht="15.75" customHeight="1" thickBot="1" x14ac:dyDescent="0.3">
      <c r="A25" s="1"/>
      <c r="B25" s="83"/>
      <c r="C25" s="84" t="s">
        <v>37</v>
      </c>
      <c r="D25" s="85"/>
      <c r="E25" s="85"/>
      <c r="F25" s="86"/>
      <c r="G25" s="85"/>
      <c r="H25" s="85"/>
      <c r="I25" s="85"/>
      <c r="J25" s="87"/>
      <c r="K25" s="85"/>
      <c r="L25" s="86"/>
      <c r="M25" s="85"/>
      <c r="N25" s="85"/>
      <c r="O25" s="86"/>
      <c r="P25" s="85"/>
      <c r="Q25" s="85"/>
      <c r="R25" s="86"/>
      <c r="S25" s="3"/>
    </row>
    <row r="26" spans="1:19" x14ac:dyDescent="0.25">
      <c r="A26" s="1"/>
      <c r="B26" s="28" t="s">
        <v>4</v>
      </c>
      <c r="C26" s="29" t="s">
        <v>5</v>
      </c>
      <c r="D26" s="88" t="s">
        <v>38</v>
      </c>
      <c r="E26" s="89" t="s">
        <v>39</v>
      </c>
      <c r="F26" s="90" t="s">
        <v>40</v>
      </c>
      <c r="G26" s="91" t="s">
        <v>38</v>
      </c>
      <c r="H26" s="89" t="s">
        <v>39</v>
      </c>
      <c r="I26" s="92" t="s">
        <v>40</v>
      </c>
      <c r="J26" s="88" t="s">
        <v>38</v>
      </c>
      <c r="K26" s="89" t="s">
        <v>39</v>
      </c>
      <c r="L26" s="90" t="s">
        <v>40</v>
      </c>
      <c r="M26" s="93" t="s">
        <v>38</v>
      </c>
      <c r="N26" s="89" t="s">
        <v>39</v>
      </c>
      <c r="O26" s="90" t="s">
        <v>40</v>
      </c>
      <c r="P26" s="91" t="s">
        <v>38</v>
      </c>
      <c r="Q26" s="89" t="s">
        <v>39</v>
      </c>
      <c r="R26" s="90" t="s">
        <v>40</v>
      </c>
      <c r="S26" s="3"/>
    </row>
    <row r="27" spans="1:19" ht="15.75" thickBot="1" x14ac:dyDescent="0.3">
      <c r="A27" s="1"/>
      <c r="B27" s="36"/>
      <c r="C27" s="37"/>
      <c r="D27" s="94"/>
      <c r="E27" s="95"/>
      <c r="F27" s="96"/>
      <c r="G27" s="97"/>
      <c r="H27" s="95"/>
      <c r="I27" s="98"/>
      <c r="J27" s="94"/>
      <c r="K27" s="95"/>
      <c r="L27" s="96"/>
      <c r="M27" s="99"/>
      <c r="N27" s="95"/>
      <c r="O27" s="96"/>
      <c r="P27" s="97"/>
      <c r="Q27" s="95"/>
      <c r="R27" s="96"/>
      <c r="S27" s="3"/>
    </row>
    <row r="28" spans="1:19" x14ac:dyDescent="0.25">
      <c r="A28" s="1"/>
      <c r="B28" s="44" t="s">
        <v>41</v>
      </c>
      <c r="C28" s="100" t="s">
        <v>42</v>
      </c>
      <c r="D28" s="46">
        <f>'[3]NR 2020'!G28</f>
        <v>393.2</v>
      </c>
      <c r="E28" s="47">
        <f>'[3]NR 2020'!H28</f>
        <v>0</v>
      </c>
      <c r="F28" s="48">
        <f t="shared" ref="F28:F38" si="6">D28+E28</f>
        <v>393.2</v>
      </c>
      <c r="G28" s="46">
        <f>'[3]NR 2020'!M28</f>
        <v>218</v>
      </c>
      <c r="H28" s="47">
        <f>'[3]NR 2020'!N28</f>
        <v>0</v>
      </c>
      <c r="I28" s="49">
        <f t="shared" ref="I28:I38" si="7">G28+H28</f>
        <v>218</v>
      </c>
      <c r="J28" s="50">
        <f>'[3]NR 2020'!Y28</f>
        <v>240</v>
      </c>
      <c r="K28" s="51">
        <f>'[3]NR 2020'!Z28</f>
        <v>0</v>
      </c>
      <c r="L28" s="52">
        <f t="shared" ref="L28:L38" si="8">J28+K28</f>
        <v>240</v>
      </c>
      <c r="M28" s="101">
        <v>240</v>
      </c>
      <c r="N28" s="101"/>
      <c r="O28" s="48">
        <f t="shared" ref="O28:O38" si="9">M28+N28</f>
        <v>240</v>
      </c>
      <c r="P28" s="101">
        <v>240</v>
      </c>
      <c r="Q28" s="101"/>
      <c r="R28" s="48">
        <f t="shared" ref="R28:R38" si="10">P28+Q28</f>
        <v>240</v>
      </c>
      <c r="S28" s="3"/>
    </row>
    <row r="29" spans="1:19" x14ac:dyDescent="0.25">
      <c r="A29" s="1"/>
      <c r="B29" s="54" t="s">
        <v>43</v>
      </c>
      <c r="C29" s="102" t="s">
        <v>44</v>
      </c>
      <c r="D29" s="46">
        <f>'[3]NR 2020'!G29</f>
        <v>2720.9</v>
      </c>
      <c r="E29" s="56">
        <f>'[3]NR 2020'!H29</f>
        <v>0</v>
      </c>
      <c r="F29" s="48">
        <f t="shared" si="6"/>
        <v>2720.9</v>
      </c>
      <c r="G29" s="46">
        <f>'[3]NR 2020'!M29</f>
        <v>3608</v>
      </c>
      <c r="H29" s="56">
        <f>'[3]NR 2020'!N29</f>
        <v>0</v>
      </c>
      <c r="I29" s="49">
        <f t="shared" si="7"/>
        <v>3608</v>
      </c>
      <c r="J29" s="57">
        <f>'[3]NR 2020'!Y29</f>
        <v>2848</v>
      </c>
      <c r="K29" s="103">
        <f>'[3]NR 2020'!Z29</f>
        <v>20</v>
      </c>
      <c r="L29" s="59">
        <f t="shared" si="8"/>
        <v>2868</v>
      </c>
      <c r="M29" s="104">
        <v>2848</v>
      </c>
      <c r="N29" s="105">
        <v>20</v>
      </c>
      <c r="O29" s="48">
        <f t="shared" si="9"/>
        <v>2868</v>
      </c>
      <c r="P29" s="104">
        <v>2848</v>
      </c>
      <c r="Q29" s="105">
        <v>20</v>
      </c>
      <c r="R29" s="48">
        <f t="shared" si="10"/>
        <v>2868</v>
      </c>
      <c r="S29" s="3"/>
    </row>
    <row r="30" spans="1:19" x14ac:dyDescent="0.25">
      <c r="A30" s="1"/>
      <c r="B30" s="54" t="s">
        <v>45</v>
      </c>
      <c r="C30" s="68" t="s">
        <v>46</v>
      </c>
      <c r="D30" s="46">
        <f>'[3]NR 2020'!G30</f>
        <v>1791.2</v>
      </c>
      <c r="E30" s="56">
        <f>'[3]NR 2020'!H30</f>
        <v>18.899999999999999</v>
      </c>
      <c r="F30" s="48">
        <f t="shared" si="6"/>
        <v>1810.1000000000001</v>
      </c>
      <c r="G30" s="46">
        <f>'[3]NR 2020'!M30</f>
        <v>2020</v>
      </c>
      <c r="H30" s="56">
        <f>'[3]NR 2020'!N30</f>
        <v>20</v>
      </c>
      <c r="I30" s="49">
        <f t="shared" si="7"/>
        <v>2040</v>
      </c>
      <c r="J30" s="57">
        <f>'[3]NR 2020'!Y30</f>
        <v>2020</v>
      </c>
      <c r="K30" s="103">
        <f>'[3]NR 2020'!Z30</f>
        <v>0</v>
      </c>
      <c r="L30" s="59">
        <f t="shared" si="8"/>
        <v>2020</v>
      </c>
      <c r="M30" s="104">
        <v>2020</v>
      </c>
      <c r="N30" s="105"/>
      <c r="O30" s="48">
        <f t="shared" si="9"/>
        <v>2020</v>
      </c>
      <c r="P30" s="104">
        <v>2020</v>
      </c>
      <c r="Q30" s="105"/>
      <c r="R30" s="48">
        <f t="shared" si="10"/>
        <v>2020</v>
      </c>
      <c r="S30" s="3"/>
    </row>
    <row r="31" spans="1:19" x14ac:dyDescent="0.25">
      <c r="A31" s="1"/>
      <c r="B31" s="54" t="s">
        <v>47</v>
      </c>
      <c r="C31" s="68" t="s">
        <v>48</v>
      </c>
      <c r="D31" s="46">
        <f>'[3]NR 2020'!G31</f>
        <v>1777.7</v>
      </c>
      <c r="E31" s="47">
        <f>'[3]NR 2020'!H31</f>
        <v>0</v>
      </c>
      <c r="F31" s="48">
        <f t="shared" si="6"/>
        <v>1777.7</v>
      </c>
      <c r="G31" s="46">
        <f>'[3]NR 2020'!M31</f>
        <v>557</v>
      </c>
      <c r="H31" s="47">
        <f>'[3]NR 2020'!N31</f>
        <v>0</v>
      </c>
      <c r="I31" s="49">
        <f t="shared" si="7"/>
        <v>557</v>
      </c>
      <c r="J31" s="57">
        <f>'[3]NR 2020'!Y31</f>
        <v>902</v>
      </c>
      <c r="K31" s="58">
        <f>'[3]NR 2020'!Z31</f>
        <v>0</v>
      </c>
      <c r="L31" s="59">
        <f t="shared" si="8"/>
        <v>902</v>
      </c>
      <c r="M31" s="104">
        <v>902</v>
      </c>
      <c r="N31" s="104"/>
      <c r="O31" s="48">
        <f t="shared" si="9"/>
        <v>902</v>
      </c>
      <c r="P31" s="104">
        <v>902</v>
      </c>
      <c r="Q31" s="104"/>
      <c r="R31" s="48">
        <f t="shared" si="10"/>
        <v>902</v>
      </c>
      <c r="S31" s="3"/>
    </row>
    <row r="32" spans="1:19" x14ac:dyDescent="0.25">
      <c r="A32" s="1"/>
      <c r="B32" s="54" t="s">
        <v>49</v>
      </c>
      <c r="C32" s="68" t="s">
        <v>50</v>
      </c>
      <c r="D32" s="46">
        <f>'[3]NR 2020'!G32</f>
        <v>18276.300000000003</v>
      </c>
      <c r="E32" s="47">
        <f>'[3]NR 2020'!H32</f>
        <v>0</v>
      </c>
      <c r="F32" s="48">
        <f t="shared" si="6"/>
        <v>18276.300000000003</v>
      </c>
      <c r="G32" s="46">
        <f>'[3]NR 2020'!M32</f>
        <v>20058.599999999999</v>
      </c>
      <c r="H32" s="47">
        <f>'[3]NR 2020'!N32</f>
        <v>0</v>
      </c>
      <c r="I32" s="49">
        <f t="shared" si="7"/>
        <v>20058.599999999999</v>
      </c>
      <c r="J32" s="57">
        <f>'[3]NR 2020'!Y32</f>
        <v>19908</v>
      </c>
      <c r="K32" s="58">
        <f>'[3]NR 2020'!Z32</f>
        <v>0</v>
      </c>
      <c r="L32" s="59">
        <f t="shared" si="8"/>
        <v>19908</v>
      </c>
      <c r="M32" s="104">
        <v>19908</v>
      </c>
      <c r="N32" s="104"/>
      <c r="O32" s="48">
        <f t="shared" si="9"/>
        <v>19908</v>
      </c>
      <c r="P32" s="104">
        <v>19908</v>
      </c>
      <c r="Q32" s="104"/>
      <c r="R32" s="48">
        <f t="shared" si="10"/>
        <v>19908</v>
      </c>
      <c r="S32" s="3"/>
    </row>
    <row r="33" spans="1:19" x14ac:dyDescent="0.25">
      <c r="A33" s="1"/>
      <c r="B33" s="54" t="s">
        <v>51</v>
      </c>
      <c r="C33" s="65" t="s">
        <v>52</v>
      </c>
      <c r="D33" s="46">
        <f>'[3]NR 2020'!G33</f>
        <v>18134.300000000003</v>
      </c>
      <c r="E33" s="47">
        <f>'[3]NR 2020'!H33</f>
        <v>0</v>
      </c>
      <c r="F33" s="48">
        <f t="shared" si="6"/>
        <v>18134.300000000003</v>
      </c>
      <c r="G33" s="46">
        <f>'[3]NR 2020'!M33</f>
        <v>19897.099999999999</v>
      </c>
      <c r="H33" s="47">
        <f>'[3]NR 2020'!N33</f>
        <v>0</v>
      </c>
      <c r="I33" s="49">
        <f t="shared" si="7"/>
        <v>19897.099999999999</v>
      </c>
      <c r="J33" s="57">
        <f>'[3]NR 2020'!Y33</f>
        <v>19808</v>
      </c>
      <c r="K33" s="58">
        <f>'[3]NR 2020'!Z33</f>
        <v>0</v>
      </c>
      <c r="L33" s="59">
        <f t="shared" si="8"/>
        <v>19808</v>
      </c>
      <c r="M33" s="104">
        <v>19808</v>
      </c>
      <c r="N33" s="104"/>
      <c r="O33" s="48">
        <f t="shared" si="9"/>
        <v>19808</v>
      </c>
      <c r="P33" s="104">
        <v>19808</v>
      </c>
      <c r="Q33" s="104"/>
      <c r="R33" s="48">
        <f t="shared" si="10"/>
        <v>19808</v>
      </c>
      <c r="S33" s="3"/>
    </row>
    <row r="34" spans="1:19" x14ac:dyDescent="0.25">
      <c r="A34" s="1"/>
      <c r="B34" s="54" t="s">
        <v>53</v>
      </c>
      <c r="C34" s="106" t="s">
        <v>54</v>
      </c>
      <c r="D34" s="46">
        <f>'[3]NR 2020'!G34</f>
        <v>142</v>
      </c>
      <c r="E34" s="47">
        <f>'[3]NR 2020'!H34</f>
        <v>0</v>
      </c>
      <c r="F34" s="48">
        <f t="shared" si="6"/>
        <v>142</v>
      </c>
      <c r="G34" s="46">
        <f>'[3]NR 2020'!M34</f>
        <v>11.5</v>
      </c>
      <c r="H34" s="47">
        <f>'[3]NR 2020'!N34</f>
        <v>0</v>
      </c>
      <c r="I34" s="49">
        <f t="shared" si="7"/>
        <v>11.5</v>
      </c>
      <c r="J34" s="57">
        <f>'[3]NR 2020'!Y34</f>
        <v>100</v>
      </c>
      <c r="K34" s="58">
        <f>'[3]NR 2020'!Z34</f>
        <v>0</v>
      </c>
      <c r="L34" s="59">
        <f t="shared" si="8"/>
        <v>100</v>
      </c>
      <c r="M34" s="104">
        <v>100</v>
      </c>
      <c r="N34" s="104"/>
      <c r="O34" s="48">
        <f t="shared" si="9"/>
        <v>100</v>
      </c>
      <c r="P34" s="104">
        <v>100</v>
      </c>
      <c r="Q34" s="104"/>
      <c r="R34" s="48">
        <f t="shared" si="10"/>
        <v>100</v>
      </c>
      <c r="S34" s="3"/>
    </row>
    <row r="35" spans="1:19" x14ac:dyDescent="0.25">
      <c r="A35" s="1"/>
      <c r="B35" s="54" t="s">
        <v>55</v>
      </c>
      <c r="C35" s="68" t="s">
        <v>56</v>
      </c>
      <c r="D35" s="46">
        <f>'[3]NR 2020'!G35</f>
        <v>6742.8</v>
      </c>
      <c r="E35" s="47">
        <f>'[3]NR 2020'!H35</f>
        <v>0</v>
      </c>
      <c r="F35" s="48">
        <f t="shared" si="6"/>
        <v>6742.8</v>
      </c>
      <c r="G35" s="46">
        <f>'[3]NR 2020'!M35</f>
        <v>7281.3</v>
      </c>
      <c r="H35" s="47">
        <f>'[3]NR 2020'!N35</f>
        <v>0</v>
      </c>
      <c r="I35" s="49">
        <f t="shared" si="7"/>
        <v>7281.3</v>
      </c>
      <c r="J35" s="57">
        <f>'[3]NR 2020'!Y35</f>
        <v>8336</v>
      </c>
      <c r="K35" s="58">
        <f>'[3]NR 2020'!Z35</f>
        <v>0</v>
      </c>
      <c r="L35" s="59">
        <f t="shared" si="8"/>
        <v>8336</v>
      </c>
      <c r="M35" s="104">
        <v>8336</v>
      </c>
      <c r="N35" s="104"/>
      <c r="O35" s="48">
        <f t="shared" si="9"/>
        <v>8336</v>
      </c>
      <c r="P35" s="104">
        <v>8336</v>
      </c>
      <c r="Q35" s="104"/>
      <c r="R35" s="48">
        <f t="shared" si="10"/>
        <v>8336</v>
      </c>
      <c r="S35" s="3"/>
    </row>
    <row r="36" spans="1:19" x14ac:dyDescent="0.25">
      <c r="A36" s="1"/>
      <c r="B36" s="54" t="s">
        <v>57</v>
      </c>
      <c r="C36" s="68" t="s">
        <v>58</v>
      </c>
      <c r="D36" s="46">
        <f>'[3]NR 2020'!G36</f>
        <v>0</v>
      </c>
      <c r="E36" s="47">
        <f>'[3]NR 2020'!H36</f>
        <v>0</v>
      </c>
      <c r="F36" s="48">
        <f t="shared" si="6"/>
        <v>0</v>
      </c>
      <c r="G36" s="46">
        <f>'[3]NR 2020'!M36</f>
        <v>0</v>
      </c>
      <c r="H36" s="47">
        <f>'[3]NR 2020'!N36</f>
        <v>0</v>
      </c>
      <c r="I36" s="49">
        <f t="shared" si="7"/>
        <v>0</v>
      </c>
      <c r="J36" s="57">
        <f>'[3]NR 2020'!Y36</f>
        <v>0</v>
      </c>
      <c r="K36" s="58">
        <f>'[3]NR 2020'!Z36</f>
        <v>0</v>
      </c>
      <c r="L36" s="59">
        <f t="shared" si="8"/>
        <v>0</v>
      </c>
      <c r="M36" s="104">
        <v>0</v>
      </c>
      <c r="N36" s="104"/>
      <c r="O36" s="48">
        <f t="shared" si="9"/>
        <v>0</v>
      </c>
      <c r="P36" s="104">
        <v>0</v>
      </c>
      <c r="Q36" s="104"/>
      <c r="R36" s="48">
        <f t="shared" si="10"/>
        <v>0</v>
      </c>
      <c r="S36" s="3"/>
    </row>
    <row r="37" spans="1:19" x14ac:dyDescent="0.25">
      <c r="A37" s="1"/>
      <c r="B37" s="54" t="s">
        <v>59</v>
      </c>
      <c r="C37" s="68" t="s">
        <v>60</v>
      </c>
      <c r="D37" s="46">
        <f>'[3]NR 2020'!G37</f>
        <v>567.20000000000005</v>
      </c>
      <c r="E37" s="47">
        <f>'[3]NR 2020'!H37</f>
        <v>0</v>
      </c>
      <c r="F37" s="48">
        <f t="shared" si="6"/>
        <v>567.20000000000005</v>
      </c>
      <c r="G37" s="46">
        <f>'[3]NR 2020'!M37</f>
        <v>486</v>
      </c>
      <c r="H37" s="47">
        <f>'[3]NR 2020'!N37</f>
        <v>0</v>
      </c>
      <c r="I37" s="49">
        <f t="shared" si="7"/>
        <v>486</v>
      </c>
      <c r="J37" s="57">
        <f>'[3]NR 2020'!Y37</f>
        <v>935</v>
      </c>
      <c r="K37" s="58">
        <f>'[3]NR 2020'!Z37</f>
        <v>0</v>
      </c>
      <c r="L37" s="59">
        <f t="shared" si="8"/>
        <v>935</v>
      </c>
      <c r="M37" s="104">
        <v>935</v>
      </c>
      <c r="N37" s="104"/>
      <c r="O37" s="48">
        <f t="shared" si="9"/>
        <v>935</v>
      </c>
      <c r="P37" s="104">
        <v>935</v>
      </c>
      <c r="Q37" s="104"/>
      <c r="R37" s="48">
        <f t="shared" si="10"/>
        <v>935</v>
      </c>
      <c r="S37" s="3"/>
    </row>
    <row r="38" spans="1:19" ht="15.75" thickBot="1" x14ac:dyDescent="0.3">
      <c r="A38" s="1"/>
      <c r="B38" s="107" t="s">
        <v>61</v>
      </c>
      <c r="C38" s="108" t="s">
        <v>62</v>
      </c>
      <c r="D38" s="46">
        <f>'[3]NR 2020'!G38</f>
        <v>861.1</v>
      </c>
      <c r="E38" s="47">
        <f>'[3]NR 2020'!H38</f>
        <v>0</v>
      </c>
      <c r="F38" s="72">
        <f t="shared" si="6"/>
        <v>861.1</v>
      </c>
      <c r="G38" s="46">
        <f>'[3]NR 2020'!M38</f>
        <v>239.9</v>
      </c>
      <c r="H38" s="47">
        <f>'[3]NR 2020'!N38</f>
        <v>80</v>
      </c>
      <c r="I38" s="73">
        <f t="shared" si="7"/>
        <v>319.89999999999998</v>
      </c>
      <c r="J38" s="57">
        <f>'[3]NR 2020'!Y38</f>
        <v>341</v>
      </c>
      <c r="K38" s="58">
        <f>'[3]NR 2020'!Z38</f>
        <v>80</v>
      </c>
      <c r="L38" s="59">
        <f t="shared" si="8"/>
        <v>421</v>
      </c>
      <c r="M38" s="109">
        <v>341</v>
      </c>
      <c r="N38" s="109">
        <v>80</v>
      </c>
      <c r="O38" s="72">
        <f t="shared" si="9"/>
        <v>421</v>
      </c>
      <c r="P38" s="109">
        <v>341</v>
      </c>
      <c r="Q38" s="109">
        <v>80</v>
      </c>
      <c r="R38" s="72">
        <f t="shared" si="10"/>
        <v>421</v>
      </c>
      <c r="S38" s="3"/>
    </row>
    <row r="39" spans="1:19" ht="15.75" thickBot="1" x14ac:dyDescent="0.3">
      <c r="A39" s="1"/>
      <c r="B39" s="77" t="s">
        <v>63</v>
      </c>
      <c r="C39" s="110" t="s">
        <v>64</v>
      </c>
      <c r="D39" s="111">
        <f>SUM(D28:D32)+SUM(D35:D38)</f>
        <v>33130.400000000001</v>
      </c>
      <c r="E39" s="111">
        <f>SUM(E28:E32)+SUM(E35:E38)</f>
        <v>18.899999999999999</v>
      </c>
      <c r="F39" s="112">
        <f>SUM(F35:F38)+SUM(F28:F32)</f>
        <v>33149.300000000003</v>
      </c>
      <c r="G39" s="111">
        <f>SUM(G28:G32)+SUM(G35:G38)</f>
        <v>34468.799999999996</v>
      </c>
      <c r="H39" s="111">
        <f>SUM(H28:H32)+SUM(H35:H38)</f>
        <v>100</v>
      </c>
      <c r="I39" s="113">
        <f>SUM(I35:I38)+SUM(I28:I32)</f>
        <v>34568.799999999996</v>
      </c>
      <c r="J39" s="114">
        <f>SUM(J28:J32)+SUM(J35:J38)</f>
        <v>35530</v>
      </c>
      <c r="K39" s="115">
        <f>SUM(K28:K32)+SUM(K35:K38)</f>
        <v>100</v>
      </c>
      <c r="L39" s="114">
        <f>SUM(L35:L38)+SUM(L28:L32)</f>
        <v>35630</v>
      </c>
      <c r="M39" s="111">
        <f>SUM(M28:M32)+SUM(M35:M38)</f>
        <v>35530</v>
      </c>
      <c r="N39" s="111">
        <f>SUM(N28:N32)+SUM(N35:N38)</f>
        <v>100</v>
      </c>
      <c r="O39" s="112">
        <f>SUM(O35:O38)+SUM(O28:O32)</f>
        <v>35630</v>
      </c>
      <c r="P39" s="111">
        <f>SUM(P28:P32)+SUM(P35:P38)</f>
        <v>35530</v>
      </c>
      <c r="Q39" s="111">
        <f>SUM(Q28:Q32)+SUM(Q35:Q38)</f>
        <v>100</v>
      </c>
      <c r="R39" s="112">
        <f>SUM(R35:R38)+SUM(R28:R32)</f>
        <v>35630</v>
      </c>
      <c r="S39" s="3"/>
    </row>
    <row r="40" spans="1:19" ht="19.5" thickBot="1" x14ac:dyDescent="0.35">
      <c r="A40" s="1"/>
      <c r="B40" s="116" t="s">
        <v>65</v>
      </c>
      <c r="C40" s="117" t="s">
        <v>66</v>
      </c>
      <c r="D40" s="118">
        <f t="shared" ref="D40:R40" si="11">D24-D39</f>
        <v>47.099999999998545</v>
      </c>
      <c r="E40" s="118">
        <f t="shared" si="11"/>
        <v>80.900000000000006</v>
      </c>
      <c r="F40" s="119">
        <f t="shared" si="11"/>
        <v>128</v>
      </c>
      <c r="G40" s="118">
        <f t="shared" si="11"/>
        <v>0</v>
      </c>
      <c r="H40" s="118">
        <f t="shared" si="11"/>
        <v>0</v>
      </c>
      <c r="I40" s="120">
        <f t="shared" si="11"/>
        <v>0</v>
      </c>
      <c r="J40" s="118">
        <f t="shared" si="11"/>
        <v>0</v>
      </c>
      <c r="K40" s="118">
        <f t="shared" si="11"/>
        <v>0</v>
      </c>
      <c r="L40" s="119">
        <f t="shared" si="11"/>
        <v>0</v>
      </c>
      <c r="M40" s="121">
        <f t="shared" si="11"/>
        <v>0</v>
      </c>
      <c r="N40" s="118">
        <f t="shared" si="11"/>
        <v>0</v>
      </c>
      <c r="O40" s="119">
        <f t="shared" si="11"/>
        <v>0</v>
      </c>
      <c r="P40" s="118">
        <f t="shared" si="11"/>
        <v>0</v>
      </c>
      <c r="Q40" s="118">
        <f t="shared" si="11"/>
        <v>0</v>
      </c>
      <c r="R40" s="119">
        <f t="shared" si="11"/>
        <v>0</v>
      </c>
      <c r="S40" s="3"/>
    </row>
    <row r="41" spans="1:19" ht="15.75" thickBot="1" x14ac:dyDescent="0.3">
      <c r="A41" s="1"/>
      <c r="B41" s="122" t="s">
        <v>67</v>
      </c>
      <c r="C41" s="123" t="s">
        <v>68</v>
      </c>
      <c r="D41" s="124"/>
      <c r="E41" s="125"/>
      <c r="F41" s="126">
        <f>F40-D16</f>
        <v>-4319</v>
      </c>
      <c r="G41" s="124"/>
      <c r="H41" s="127"/>
      <c r="I41" s="128">
        <f>I40-G16</f>
        <v>-4395</v>
      </c>
      <c r="J41" s="129"/>
      <c r="K41" s="127"/>
      <c r="L41" s="126">
        <f>L40-J16</f>
        <v>-4930</v>
      </c>
      <c r="M41" s="130"/>
      <c r="N41" s="127"/>
      <c r="O41" s="126">
        <f>O40-M16</f>
        <v>-4930</v>
      </c>
      <c r="P41" s="124"/>
      <c r="Q41" s="127"/>
      <c r="R41" s="126">
        <f>R40-P16</f>
        <v>-4930</v>
      </c>
      <c r="S41" s="3"/>
    </row>
    <row r="42" spans="1:19" s="136" customFormat="1" ht="8.25" customHeight="1" thickBot="1" x14ac:dyDescent="0.3">
      <c r="A42" s="131"/>
      <c r="B42" s="132"/>
      <c r="C42" s="133"/>
      <c r="D42" s="131"/>
      <c r="E42" s="134"/>
      <c r="F42" s="134"/>
      <c r="G42" s="131"/>
      <c r="H42" s="134"/>
      <c r="I42" s="134"/>
      <c r="J42" s="134"/>
      <c r="K42" s="134"/>
      <c r="L42" s="135"/>
      <c r="M42" s="135"/>
      <c r="N42" s="135"/>
      <c r="O42" s="135"/>
      <c r="P42" s="135"/>
      <c r="Q42" s="135"/>
      <c r="R42" s="135"/>
      <c r="S42" s="135"/>
    </row>
    <row r="43" spans="1:19" s="136" customFormat="1" ht="15.75" customHeight="1" x14ac:dyDescent="0.25">
      <c r="A43" s="131"/>
      <c r="B43" s="137"/>
      <c r="C43" s="138" t="s">
        <v>69</v>
      </c>
      <c r="D43" s="139" t="s">
        <v>70</v>
      </c>
      <c r="E43" s="134"/>
      <c r="F43" s="140"/>
      <c r="G43" s="139" t="s">
        <v>71</v>
      </c>
      <c r="H43" s="134"/>
      <c r="I43" s="134"/>
      <c r="J43" s="139" t="s">
        <v>72</v>
      </c>
      <c r="K43" s="134"/>
      <c r="L43" s="134"/>
      <c r="M43" s="139" t="s">
        <v>73</v>
      </c>
      <c r="N43" s="135"/>
      <c r="O43" s="135"/>
      <c r="P43" s="139" t="s">
        <v>73</v>
      </c>
      <c r="Q43" s="135"/>
      <c r="R43" s="135"/>
      <c r="S43" s="135"/>
    </row>
    <row r="44" spans="1:19" ht="15.75" thickBot="1" x14ac:dyDescent="0.3">
      <c r="A44" s="1"/>
      <c r="B44" s="137"/>
      <c r="C44" s="141"/>
      <c r="D44" s="142">
        <v>311.60000000000002</v>
      </c>
      <c r="E44" s="134"/>
      <c r="F44" s="140"/>
      <c r="G44" s="142">
        <v>646.4</v>
      </c>
      <c r="H44" s="143"/>
      <c r="I44" s="143"/>
      <c r="J44" s="142">
        <v>646.4</v>
      </c>
      <c r="K44" s="143"/>
      <c r="L44" s="143"/>
      <c r="M44" s="142">
        <v>646.4</v>
      </c>
      <c r="N44" s="3"/>
      <c r="O44" s="3"/>
      <c r="P44" s="142">
        <v>646.4</v>
      </c>
      <c r="Q44" s="3"/>
      <c r="R44" s="3"/>
      <c r="S44" s="3"/>
    </row>
    <row r="45" spans="1:19" s="136" customFormat="1" ht="8.25" customHeight="1" thickBot="1" x14ac:dyDescent="0.3">
      <c r="A45" s="131"/>
      <c r="B45" s="137"/>
      <c r="C45" s="133"/>
      <c r="D45" s="134"/>
      <c r="E45" s="134"/>
      <c r="F45" s="140"/>
      <c r="G45" s="134"/>
      <c r="H45" s="134"/>
      <c r="I45" s="140"/>
      <c r="J45" s="140"/>
      <c r="K45" s="140"/>
      <c r="L45" s="135"/>
      <c r="M45" s="135"/>
      <c r="N45" s="135"/>
      <c r="O45" s="135"/>
      <c r="P45" s="135"/>
      <c r="Q45" s="135"/>
      <c r="R45" s="135"/>
      <c r="S45" s="135"/>
    </row>
    <row r="46" spans="1:19" s="136" customFormat="1" ht="37.5" customHeight="1" thickBot="1" x14ac:dyDescent="0.3">
      <c r="A46" s="131"/>
      <c r="B46" s="137"/>
      <c r="C46" s="138" t="s">
        <v>74</v>
      </c>
      <c r="D46" s="144" t="s">
        <v>75</v>
      </c>
      <c r="E46" s="145" t="s">
        <v>76</v>
      </c>
      <c r="F46" s="140"/>
      <c r="G46" s="144" t="s">
        <v>75</v>
      </c>
      <c r="H46" s="145" t="s">
        <v>76</v>
      </c>
      <c r="I46" s="135"/>
      <c r="J46" s="144" t="s">
        <v>75</v>
      </c>
      <c r="K46" s="145" t="s">
        <v>76</v>
      </c>
      <c r="L46" s="146"/>
      <c r="M46" s="144" t="s">
        <v>75</v>
      </c>
      <c r="N46" s="145" t="s">
        <v>76</v>
      </c>
      <c r="O46" s="135"/>
      <c r="P46" s="144" t="s">
        <v>75</v>
      </c>
      <c r="Q46" s="145" t="s">
        <v>76</v>
      </c>
      <c r="R46" s="135"/>
      <c r="S46" s="135"/>
    </row>
    <row r="47" spans="1:19" ht="15.75" thickBot="1" x14ac:dyDescent="0.3">
      <c r="A47" s="1"/>
      <c r="B47" s="147"/>
      <c r="C47" s="148"/>
      <c r="D47" s="149">
        <v>0</v>
      </c>
      <c r="E47" s="150">
        <v>0</v>
      </c>
      <c r="F47" s="140"/>
      <c r="G47" s="149">
        <v>0</v>
      </c>
      <c r="H47" s="150">
        <v>0</v>
      </c>
      <c r="I47" s="3"/>
      <c r="J47" s="149">
        <v>0</v>
      </c>
      <c r="K47" s="150">
        <v>0</v>
      </c>
      <c r="L47" s="143"/>
      <c r="M47" s="149">
        <v>0</v>
      </c>
      <c r="N47" s="150">
        <v>0</v>
      </c>
      <c r="O47" s="3"/>
      <c r="P47" s="149">
        <v>0</v>
      </c>
      <c r="Q47" s="150">
        <v>0</v>
      </c>
      <c r="R47" s="3"/>
      <c r="S47" s="3"/>
    </row>
    <row r="48" spans="1:19" x14ac:dyDescent="0.25">
      <c r="A48" s="1"/>
      <c r="B48" s="147"/>
      <c r="C48" s="133"/>
      <c r="D48" s="134"/>
      <c r="E48" s="134"/>
      <c r="F48" s="140"/>
      <c r="G48" s="134"/>
      <c r="H48" s="134"/>
      <c r="I48" s="140"/>
      <c r="J48" s="140"/>
      <c r="K48" s="140"/>
      <c r="L48" s="135"/>
      <c r="M48" s="3"/>
      <c r="N48" s="135"/>
      <c r="O48" s="135"/>
      <c r="P48" s="3"/>
      <c r="Q48" s="3"/>
      <c r="R48" s="3"/>
      <c r="S48" s="3"/>
    </row>
    <row r="49" spans="1:19" x14ac:dyDescent="0.25">
      <c r="A49" s="1"/>
      <c r="B49" s="147"/>
      <c r="C49" s="151" t="s">
        <v>77</v>
      </c>
      <c r="D49" s="152" t="s">
        <v>78</v>
      </c>
      <c r="E49" s="134"/>
      <c r="F49" s="3"/>
      <c r="G49" s="152" t="s">
        <v>79</v>
      </c>
      <c r="H49" s="3"/>
      <c r="I49" s="3"/>
      <c r="J49" s="152" t="s">
        <v>80</v>
      </c>
      <c r="K49" s="3"/>
      <c r="L49" s="153"/>
      <c r="M49" s="152" t="s">
        <v>81</v>
      </c>
      <c r="N49" s="153"/>
      <c r="O49" s="153"/>
      <c r="P49" s="152" t="s">
        <v>82</v>
      </c>
      <c r="Q49" s="3"/>
      <c r="R49" s="3"/>
      <c r="S49" s="3"/>
    </row>
    <row r="50" spans="1:19" x14ac:dyDescent="0.25">
      <c r="A50" s="1"/>
      <c r="B50" s="147"/>
      <c r="C50" s="154" t="s">
        <v>83</v>
      </c>
      <c r="D50" s="155">
        <f>SUM(D51:D54)</f>
        <v>1370.0999999999997</v>
      </c>
      <c r="E50" s="134"/>
      <c r="F50" s="3"/>
      <c r="G50" s="155">
        <f>SUM(G51:G54)</f>
        <v>1523.8000000000002</v>
      </c>
      <c r="H50" s="3"/>
      <c r="I50" s="3"/>
      <c r="J50" s="155">
        <f>SUM(J51:J54)</f>
        <v>1626.2</v>
      </c>
      <c r="K50" s="3"/>
      <c r="L50" s="156"/>
      <c r="M50" s="155">
        <v>1626.2</v>
      </c>
      <c r="N50" s="156"/>
      <c r="O50" s="156"/>
      <c r="P50" s="155">
        <v>1626.2</v>
      </c>
      <c r="Q50" s="3"/>
      <c r="R50" s="3"/>
      <c r="S50" s="3"/>
    </row>
    <row r="51" spans="1:19" x14ac:dyDescent="0.25">
      <c r="A51" s="1"/>
      <c r="B51" s="147"/>
      <c r="C51" s="154" t="s">
        <v>84</v>
      </c>
      <c r="D51" s="155">
        <v>668.3</v>
      </c>
      <c r="E51" s="134"/>
      <c r="F51" s="3"/>
      <c r="G51" s="155">
        <v>668.2</v>
      </c>
      <c r="H51" s="3"/>
      <c r="I51" s="3"/>
      <c r="J51" s="155">
        <v>459.3</v>
      </c>
      <c r="K51" s="3"/>
      <c r="L51" s="156"/>
      <c r="M51" s="155">
        <v>459.3</v>
      </c>
      <c r="N51" s="156"/>
      <c r="O51" s="156"/>
      <c r="P51" s="155">
        <v>459.3</v>
      </c>
      <c r="Q51" s="3"/>
      <c r="R51" s="3"/>
      <c r="S51" s="3"/>
    </row>
    <row r="52" spans="1:19" x14ac:dyDescent="0.25">
      <c r="A52" s="1"/>
      <c r="B52" s="147"/>
      <c r="C52" s="154" t="s">
        <v>85</v>
      </c>
      <c r="D52" s="155">
        <v>458.9</v>
      </c>
      <c r="E52" s="134"/>
      <c r="F52" s="3"/>
      <c r="G52" s="155">
        <v>655.6</v>
      </c>
      <c r="H52" s="3"/>
      <c r="I52" s="3"/>
      <c r="J52" s="155">
        <v>966.9</v>
      </c>
      <c r="K52" s="3"/>
      <c r="L52" s="156"/>
      <c r="M52" s="155">
        <v>966.9</v>
      </c>
      <c r="N52" s="156"/>
      <c r="O52" s="156"/>
      <c r="P52" s="155">
        <v>966.9</v>
      </c>
      <c r="Q52" s="3"/>
      <c r="R52" s="3"/>
      <c r="S52" s="3"/>
    </row>
    <row r="53" spans="1:19" x14ac:dyDescent="0.25">
      <c r="A53" s="1"/>
      <c r="B53" s="147"/>
      <c r="C53" s="154" t="s">
        <v>86</v>
      </c>
      <c r="D53" s="155">
        <v>114.3</v>
      </c>
      <c r="E53" s="134"/>
      <c r="F53" s="3"/>
      <c r="G53" s="155">
        <v>200</v>
      </c>
      <c r="H53" s="3"/>
      <c r="I53" s="3"/>
      <c r="J53" s="155">
        <v>200</v>
      </c>
      <c r="K53" s="3"/>
      <c r="L53" s="156"/>
      <c r="M53" s="155">
        <v>200</v>
      </c>
      <c r="N53" s="156"/>
      <c r="O53" s="156"/>
      <c r="P53" s="155">
        <v>200</v>
      </c>
      <c r="Q53" s="3"/>
      <c r="R53" s="3"/>
      <c r="S53" s="3"/>
    </row>
    <row r="54" spans="1:19" x14ac:dyDescent="0.25">
      <c r="A54" s="1"/>
      <c r="B54" s="147"/>
      <c r="C54" s="157" t="s">
        <v>87</v>
      </c>
      <c r="D54" s="155">
        <v>128.6</v>
      </c>
      <c r="E54" s="134"/>
      <c r="F54" s="3"/>
      <c r="G54" s="155">
        <v>0</v>
      </c>
      <c r="H54" s="3"/>
      <c r="I54" s="3"/>
      <c r="J54" s="155">
        <v>0</v>
      </c>
      <c r="K54" s="3"/>
      <c r="L54" s="156"/>
      <c r="M54" s="155">
        <v>0</v>
      </c>
      <c r="N54" s="156"/>
      <c r="O54" s="156"/>
      <c r="P54" s="155">
        <v>0</v>
      </c>
      <c r="Q54" s="3"/>
      <c r="R54" s="3"/>
      <c r="S54" s="3"/>
    </row>
    <row r="55" spans="1:19" ht="10.5" customHeight="1" x14ac:dyDescent="0.25">
      <c r="A55" s="1"/>
      <c r="B55" s="147"/>
      <c r="C55" s="133"/>
      <c r="D55" s="134"/>
      <c r="E55" s="134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</row>
    <row r="56" spans="1:19" x14ac:dyDescent="0.25">
      <c r="A56" s="1"/>
      <c r="B56" s="147"/>
      <c r="C56" s="151" t="s">
        <v>88</v>
      </c>
      <c r="D56" s="152" t="s">
        <v>78</v>
      </c>
      <c r="E56" s="134"/>
      <c r="F56" s="140"/>
      <c r="G56" s="152" t="s">
        <v>89</v>
      </c>
      <c r="H56" s="134"/>
      <c r="I56" s="140"/>
      <c r="J56" s="152" t="s">
        <v>80</v>
      </c>
      <c r="K56" s="140"/>
      <c r="L56" s="3"/>
      <c r="M56" s="152" t="s">
        <v>81</v>
      </c>
      <c r="N56" s="153"/>
      <c r="O56" s="153"/>
      <c r="P56" s="152" t="s">
        <v>82</v>
      </c>
      <c r="Q56" s="3"/>
      <c r="R56" s="3"/>
      <c r="S56" s="3"/>
    </row>
    <row r="57" spans="1:19" x14ac:dyDescent="0.25">
      <c r="A57" s="1"/>
      <c r="B57" s="147"/>
      <c r="C57" s="154"/>
      <c r="D57" s="158">
        <v>47.3</v>
      </c>
      <c r="E57" s="134"/>
      <c r="F57" s="140"/>
      <c r="G57" s="158">
        <v>47.5</v>
      </c>
      <c r="H57" s="134"/>
      <c r="I57" s="140"/>
      <c r="J57" s="158">
        <v>47.5</v>
      </c>
      <c r="K57" s="140"/>
      <c r="L57" s="3"/>
      <c r="M57" s="158">
        <v>47.5</v>
      </c>
      <c r="N57" s="3"/>
      <c r="O57" s="3"/>
      <c r="P57" s="158">
        <v>47.5</v>
      </c>
      <c r="Q57" s="3"/>
      <c r="R57" s="3"/>
      <c r="S57" s="3"/>
    </row>
    <row r="58" spans="1:19" x14ac:dyDescent="0.25">
      <c r="A58" s="1"/>
      <c r="B58" s="147"/>
      <c r="C58" s="133"/>
      <c r="D58" s="134"/>
      <c r="E58" s="134"/>
      <c r="F58" s="140"/>
      <c r="G58" s="134"/>
      <c r="H58" s="134"/>
      <c r="I58" s="140"/>
      <c r="J58" s="140"/>
      <c r="K58" s="140"/>
      <c r="L58" s="3"/>
      <c r="M58" s="3"/>
      <c r="N58" s="3"/>
      <c r="O58" s="3"/>
      <c r="P58" s="3"/>
      <c r="Q58" s="3"/>
      <c r="R58" s="3"/>
      <c r="S58" s="3"/>
    </row>
    <row r="59" spans="1:19" x14ac:dyDescent="0.25">
      <c r="A59" s="1"/>
      <c r="B59" s="159" t="s">
        <v>90</v>
      </c>
      <c r="C59" s="160"/>
      <c r="D59" s="161"/>
      <c r="E59" s="161"/>
      <c r="F59" s="161"/>
      <c r="G59" s="161"/>
      <c r="H59" s="161"/>
      <c r="I59" s="161"/>
      <c r="J59" s="161"/>
      <c r="K59" s="161"/>
      <c r="L59" s="162"/>
      <c r="M59" s="162"/>
      <c r="N59" s="162"/>
      <c r="O59" s="162"/>
      <c r="P59" s="162"/>
      <c r="Q59" s="162"/>
      <c r="R59" s="163"/>
      <c r="S59" s="3"/>
    </row>
    <row r="60" spans="1:19" x14ac:dyDescent="0.25">
      <c r="A60" s="1"/>
      <c r="B60" s="164"/>
      <c r="C60" s="136"/>
      <c r="D60" s="136"/>
      <c r="E60" s="136"/>
      <c r="F60" s="136"/>
      <c r="G60" s="136"/>
      <c r="H60" s="136"/>
      <c r="I60" s="136"/>
      <c r="J60" s="136"/>
      <c r="K60" s="136"/>
      <c r="L60" s="136"/>
      <c r="M60" s="136"/>
      <c r="N60" s="136"/>
      <c r="O60" s="136"/>
      <c r="P60" s="136"/>
      <c r="Q60" s="136"/>
      <c r="R60" s="165"/>
      <c r="S60" s="3"/>
    </row>
    <row r="61" spans="1:19" x14ac:dyDescent="0.25">
      <c r="A61" s="1"/>
      <c r="B61" s="166"/>
      <c r="C61" s="167"/>
      <c r="D61" s="167"/>
      <c r="E61" s="167"/>
      <c r="F61" s="167"/>
      <c r="G61" s="167"/>
      <c r="H61" s="167"/>
      <c r="I61" s="167"/>
      <c r="J61" s="167"/>
      <c r="K61" s="167"/>
      <c r="L61" s="136"/>
      <c r="M61" s="136"/>
      <c r="N61" s="136"/>
      <c r="O61" s="136"/>
      <c r="P61" s="136"/>
      <c r="Q61" s="136"/>
      <c r="R61" s="165"/>
      <c r="S61" s="3"/>
    </row>
    <row r="62" spans="1:19" x14ac:dyDescent="0.25">
      <c r="A62" s="1"/>
      <c r="B62" s="166"/>
      <c r="C62" s="167"/>
      <c r="D62" s="167"/>
      <c r="E62" s="167"/>
      <c r="F62" s="167"/>
      <c r="G62" s="167"/>
      <c r="H62" s="167"/>
      <c r="I62" s="167"/>
      <c r="J62" s="167"/>
      <c r="K62" s="167"/>
      <c r="L62" s="136"/>
      <c r="M62" s="136"/>
      <c r="N62" s="136"/>
      <c r="O62" s="136"/>
      <c r="P62" s="136"/>
      <c r="Q62" s="136"/>
      <c r="R62" s="165"/>
      <c r="S62" s="3"/>
    </row>
    <row r="63" spans="1:19" x14ac:dyDescent="0.25">
      <c r="A63" s="1"/>
      <c r="B63" s="166"/>
      <c r="C63" s="167"/>
      <c r="D63" s="167"/>
      <c r="E63" s="167"/>
      <c r="F63" s="167"/>
      <c r="G63" s="167"/>
      <c r="H63" s="167"/>
      <c r="I63" s="167"/>
      <c r="J63" s="167"/>
      <c r="K63" s="167"/>
      <c r="L63" s="136"/>
      <c r="M63" s="136"/>
      <c r="N63" s="136"/>
      <c r="O63" s="136"/>
      <c r="P63" s="136"/>
      <c r="Q63" s="136"/>
      <c r="R63" s="165"/>
      <c r="S63" s="3"/>
    </row>
    <row r="64" spans="1:19" x14ac:dyDescent="0.25">
      <c r="A64" s="1"/>
      <c r="B64" s="166"/>
      <c r="C64" s="167"/>
      <c r="D64" s="167"/>
      <c r="E64" s="167"/>
      <c r="F64" s="167"/>
      <c r="G64" s="167"/>
      <c r="H64" s="167"/>
      <c r="I64" s="167"/>
      <c r="J64" s="167"/>
      <c r="K64" s="167"/>
      <c r="L64" s="136"/>
      <c r="M64" s="136"/>
      <c r="N64" s="136"/>
      <c r="O64" s="136"/>
      <c r="P64" s="136"/>
      <c r="Q64" s="136"/>
      <c r="R64" s="165"/>
      <c r="S64" s="3"/>
    </row>
    <row r="65" spans="1:19" x14ac:dyDescent="0.25">
      <c r="A65" s="1"/>
      <c r="B65" s="168"/>
      <c r="C65" s="169"/>
      <c r="D65" s="170"/>
      <c r="E65" s="170"/>
      <c r="F65" s="170"/>
      <c r="G65" s="170"/>
      <c r="H65" s="170"/>
      <c r="I65" s="170"/>
      <c r="J65" s="170"/>
      <c r="K65" s="170"/>
      <c r="L65" s="136"/>
      <c r="M65" s="136"/>
      <c r="N65" s="136"/>
      <c r="O65" s="136"/>
      <c r="P65" s="136"/>
      <c r="Q65" s="136"/>
      <c r="R65" s="165"/>
      <c r="S65" s="3"/>
    </row>
    <row r="66" spans="1:19" x14ac:dyDescent="0.25">
      <c r="A66" s="1"/>
      <c r="B66" s="171"/>
      <c r="C66" s="172"/>
      <c r="D66" s="170"/>
      <c r="E66" s="170"/>
      <c r="F66" s="170"/>
      <c r="G66" s="170"/>
      <c r="H66" s="170"/>
      <c r="I66" s="170"/>
      <c r="J66" s="170"/>
      <c r="K66" s="170"/>
      <c r="L66" s="136"/>
      <c r="M66" s="136"/>
      <c r="N66" s="136"/>
      <c r="O66" s="136"/>
      <c r="P66" s="136"/>
      <c r="Q66" s="136"/>
      <c r="R66" s="165"/>
      <c r="S66" s="3"/>
    </row>
    <row r="67" spans="1:19" x14ac:dyDescent="0.25">
      <c r="A67" s="1"/>
      <c r="B67" s="168"/>
      <c r="C67" s="173"/>
      <c r="D67" s="170"/>
      <c r="E67" s="170"/>
      <c r="F67" s="170"/>
      <c r="G67" s="170"/>
      <c r="H67" s="170"/>
      <c r="I67" s="170"/>
      <c r="J67" s="170"/>
      <c r="K67" s="170"/>
      <c r="L67" s="136"/>
      <c r="M67" s="136"/>
      <c r="N67" s="136"/>
      <c r="O67" s="136"/>
      <c r="P67" s="136"/>
      <c r="Q67" s="136"/>
      <c r="R67" s="165"/>
      <c r="S67" s="3"/>
    </row>
    <row r="68" spans="1:19" x14ac:dyDescent="0.25">
      <c r="A68" s="1"/>
      <c r="B68" s="168"/>
      <c r="C68" s="173"/>
      <c r="D68" s="170"/>
      <c r="E68" s="170"/>
      <c r="F68" s="170"/>
      <c r="G68" s="170"/>
      <c r="H68" s="170"/>
      <c r="I68" s="170"/>
      <c r="J68" s="170"/>
      <c r="K68" s="170"/>
      <c r="L68" s="136"/>
      <c r="M68" s="136"/>
      <c r="N68" s="136"/>
      <c r="O68" s="136"/>
      <c r="P68" s="136"/>
      <c r="Q68" s="136"/>
      <c r="R68" s="165"/>
      <c r="S68" s="3"/>
    </row>
    <row r="69" spans="1:19" x14ac:dyDescent="0.25">
      <c r="A69" s="1"/>
      <c r="B69" s="174"/>
      <c r="C69" s="175"/>
      <c r="D69" s="176"/>
      <c r="E69" s="176"/>
      <c r="F69" s="176"/>
      <c r="G69" s="176"/>
      <c r="H69" s="176"/>
      <c r="I69" s="176"/>
      <c r="J69" s="176"/>
      <c r="K69" s="176"/>
      <c r="L69" s="177"/>
      <c r="M69" s="177"/>
      <c r="N69" s="177"/>
      <c r="O69" s="177"/>
      <c r="P69" s="177"/>
      <c r="Q69" s="177"/>
      <c r="R69" s="178"/>
      <c r="S69" s="3"/>
    </row>
    <row r="70" spans="1:19" x14ac:dyDescent="0.25">
      <c r="A70" s="131"/>
      <c r="B70" s="179"/>
      <c r="C70" s="180"/>
      <c r="D70" s="181"/>
      <c r="E70" s="181"/>
      <c r="F70" s="181"/>
      <c r="G70" s="181"/>
      <c r="H70" s="181"/>
      <c r="I70" s="181"/>
      <c r="J70" s="181"/>
      <c r="K70" s="181"/>
      <c r="L70" s="3"/>
      <c r="M70" s="3"/>
      <c r="N70" s="3"/>
      <c r="O70" s="3"/>
      <c r="P70" s="3"/>
      <c r="Q70" s="3"/>
      <c r="R70" s="3"/>
      <c r="S70" s="3"/>
    </row>
    <row r="71" spans="1:19" x14ac:dyDescent="0.25">
      <c r="A71" s="1"/>
      <c r="B71" s="182"/>
      <c r="C71" s="182"/>
      <c r="D71" s="182"/>
      <c r="E71" s="182"/>
      <c r="F71" s="182"/>
      <c r="G71" s="182"/>
      <c r="H71" s="182"/>
      <c r="I71" s="182"/>
      <c r="J71" s="182"/>
      <c r="K71" s="182"/>
      <c r="L71" s="3"/>
      <c r="M71" s="3"/>
      <c r="N71" s="3"/>
      <c r="O71" s="3"/>
      <c r="P71" s="3"/>
      <c r="Q71" s="3"/>
      <c r="R71" s="3"/>
      <c r="S71" s="3"/>
    </row>
    <row r="72" spans="1:19" x14ac:dyDescent="0.25">
      <c r="A72" s="1"/>
      <c r="B72" s="182" t="s">
        <v>91</v>
      </c>
      <c r="C72" s="183">
        <v>43706</v>
      </c>
      <c r="D72" s="170"/>
      <c r="E72" s="182"/>
      <c r="F72" s="182" t="s">
        <v>92</v>
      </c>
      <c r="G72" s="184" t="s">
        <v>98</v>
      </c>
      <c r="H72" s="182"/>
      <c r="I72" s="182"/>
      <c r="J72" s="182"/>
      <c r="K72" s="182"/>
      <c r="L72" s="3"/>
      <c r="M72" s="3"/>
      <c r="N72" s="3"/>
      <c r="O72" s="3"/>
      <c r="P72" s="3"/>
      <c r="Q72" s="3"/>
      <c r="R72" s="3"/>
      <c r="S72" s="3"/>
    </row>
    <row r="73" spans="1:19" ht="7.5" customHeight="1" x14ac:dyDescent="0.25">
      <c r="A73" s="1"/>
      <c r="B73" s="182"/>
      <c r="C73" s="182"/>
      <c r="D73" s="182"/>
      <c r="E73" s="182"/>
      <c r="F73" s="182"/>
      <c r="G73" s="182"/>
      <c r="H73" s="182"/>
      <c r="I73" s="182"/>
      <c r="J73" s="182"/>
      <c r="K73" s="182"/>
      <c r="L73" s="3"/>
      <c r="M73" s="3"/>
      <c r="N73" s="3"/>
      <c r="O73" s="3"/>
      <c r="P73" s="3"/>
      <c r="Q73" s="3"/>
      <c r="R73" s="3"/>
      <c r="S73" s="3"/>
    </row>
    <row r="74" spans="1:19" x14ac:dyDescent="0.25">
      <c r="A74" s="1"/>
      <c r="B74" s="182"/>
      <c r="C74" s="182"/>
      <c r="D74" s="185"/>
      <c r="E74" s="182"/>
      <c r="F74" s="182" t="s">
        <v>94</v>
      </c>
      <c r="G74" s="186"/>
      <c r="H74" s="182"/>
      <c r="I74" s="182"/>
      <c r="J74" s="182"/>
      <c r="K74" s="182"/>
      <c r="L74" s="3"/>
      <c r="M74" s="3"/>
      <c r="N74" s="3"/>
      <c r="O74" s="3"/>
      <c r="P74" s="3"/>
      <c r="Q74" s="3"/>
      <c r="R74" s="3"/>
      <c r="S74" s="3"/>
    </row>
    <row r="75" spans="1:19" x14ac:dyDescent="0.25">
      <c r="A75" s="1"/>
      <c r="B75" s="182"/>
      <c r="C75" s="182"/>
      <c r="D75" s="185"/>
      <c r="E75" s="182"/>
      <c r="F75" s="182"/>
      <c r="G75" s="186"/>
      <c r="H75" s="182"/>
      <c r="I75" s="182"/>
      <c r="J75" s="182"/>
      <c r="K75" s="182"/>
      <c r="L75" s="3"/>
      <c r="M75" s="3"/>
      <c r="N75" s="3"/>
      <c r="O75" s="3"/>
      <c r="P75" s="3"/>
      <c r="Q75" s="3"/>
      <c r="R75" s="3"/>
      <c r="S75" s="3"/>
    </row>
    <row r="76" spans="1:19" x14ac:dyDescent="0.25">
      <c r="A76" s="1"/>
      <c r="B76" s="182"/>
      <c r="C76" s="182"/>
      <c r="D76" s="182"/>
      <c r="E76" s="182"/>
      <c r="F76" s="182"/>
      <c r="G76" s="182"/>
      <c r="H76" s="182"/>
      <c r="I76" s="182"/>
      <c r="J76" s="182"/>
      <c r="K76" s="182"/>
      <c r="L76" s="3"/>
      <c r="M76" s="3"/>
      <c r="N76" s="3"/>
      <c r="O76" s="3"/>
      <c r="P76" s="3"/>
      <c r="Q76" s="3"/>
      <c r="R76" s="3"/>
      <c r="S76" s="3"/>
    </row>
    <row r="77" spans="1:19" x14ac:dyDescent="0.25">
      <c r="A77" s="131"/>
      <c r="B77" s="179"/>
      <c r="C77" s="180"/>
      <c r="D77" s="181"/>
      <c r="E77" s="181"/>
      <c r="F77" s="181"/>
      <c r="G77" s="181"/>
      <c r="H77" s="181"/>
      <c r="I77" s="181"/>
      <c r="J77" s="181"/>
      <c r="K77" s="181"/>
      <c r="L77" s="3"/>
      <c r="M77" s="3"/>
      <c r="N77" s="3"/>
      <c r="O77" s="3"/>
      <c r="P77" s="3"/>
      <c r="Q77" s="3"/>
      <c r="R77" s="3"/>
      <c r="S77" s="3"/>
    </row>
    <row r="78" spans="1:19" hidden="1" x14ac:dyDescent="0.25"/>
    <row r="79" spans="1:19" hidden="1" x14ac:dyDescent="0.25"/>
    <row r="80" spans="1:19" hidden="1" x14ac:dyDescent="0.25"/>
    <row r="81" hidden="1" x14ac:dyDescent="0.25"/>
    <row r="82" hidden="1" x14ac:dyDescent="0.25"/>
    <row r="83" hidden="1" x14ac:dyDescent="0.25"/>
    <row r="84" hidden="1" x14ac:dyDescent="0.25"/>
    <row r="85" hidden="1" x14ac:dyDescent="0.25"/>
    <row r="86" hidden="1" x14ac:dyDescent="0.25"/>
    <row r="87" hidden="1" x14ac:dyDescent="0.25"/>
    <row r="88" hidden="1" x14ac:dyDescent="0.25"/>
    <row r="89" hidden="1" x14ac:dyDescent="0.25"/>
    <row r="90" hidden="1" x14ac:dyDescent="0.25"/>
    <row r="91" hidden="1" x14ac:dyDescent="0.25"/>
    <row r="92" hidden="1" x14ac:dyDescent="0.25"/>
    <row r="93" hidden="1" x14ac:dyDescent="0.25"/>
    <row r="94" ht="15" hidden="1" customHeight="1" x14ac:dyDescent="0.25"/>
    <row r="95" hidden="1" x14ac:dyDescent="0.25"/>
    <row r="96" hidden="1" x14ac:dyDescent="0.25"/>
    <row r="97" hidden="1" x14ac:dyDescent="0.25"/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  <row r="106" hidden="1" x14ac:dyDescent="0.25"/>
    <row r="107" hidden="1" x14ac:dyDescent="0.25"/>
    <row r="108" ht="15" hidden="1" customHeight="1" x14ac:dyDescent="0.25"/>
    <row r="109" ht="15" hidden="1" customHeight="1" x14ac:dyDescent="0.25"/>
    <row r="110" hidden="1" x14ac:dyDescent="0.25"/>
    <row r="111" hidden="1" x14ac:dyDescent="0.25"/>
    <row r="112" hidden="1" x14ac:dyDescent="0.25"/>
    <row r="113" hidden="1" x14ac:dyDescent="0.25"/>
    <row r="114" hidden="1" x14ac:dyDescent="0.25"/>
    <row r="115" hidden="1" x14ac:dyDescent="0.25"/>
    <row r="116" hidden="1" x14ac:dyDescent="0.25"/>
    <row r="117" hidden="1" x14ac:dyDescent="0.25"/>
    <row r="118" hidden="1" x14ac:dyDescent="0.25"/>
    <row r="119" hidden="1" x14ac:dyDescent="0.25"/>
    <row r="120" hidden="1" x14ac:dyDescent="0.25"/>
    <row r="121" hidden="1" x14ac:dyDescent="0.25"/>
    <row r="122" hidden="1" x14ac:dyDescent="0.25"/>
    <row r="123" hidden="1" x14ac:dyDescent="0.25"/>
    <row r="124" hidden="1" x14ac:dyDescent="0.25"/>
    <row r="125" hidden="1" x14ac:dyDescent="0.25"/>
    <row r="126" hidden="1" x14ac:dyDescent="0.25"/>
    <row r="127" hidden="1" x14ac:dyDescent="0.25"/>
    <row r="128" hidden="1" x14ac:dyDescent="0.25"/>
    <row r="129" hidden="1" x14ac:dyDescent="0.25"/>
    <row r="130" hidden="1" x14ac:dyDescent="0.25"/>
    <row r="131" hidden="1" x14ac:dyDescent="0.25"/>
    <row r="132" hidden="1" x14ac:dyDescent="0.25"/>
    <row r="133" hidden="1" x14ac:dyDescent="0.25"/>
    <row r="134" hidden="1" x14ac:dyDescent="0.25"/>
    <row r="135" hidden="1" x14ac:dyDescent="0.25"/>
    <row r="136" hidden="1" x14ac:dyDescent="0.25"/>
    <row r="137" hidden="1" x14ac:dyDescent="0.25"/>
    <row r="138" hidden="1" x14ac:dyDescent="0.25"/>
    <row r="139" hidden="1" x14ac:dyDescent="0.25"/>
    <row r="140" hidden="1" x14ac:dyDescent="0.25"/>
    <row r="141" hidden="1" x14ac:dyDescent="0.25"/>
    <row r="142" hidden="1" x14ac:dyDescent="0.25"/>
    <row r="143" hidden="1" x14ac:dyDescent="0.25"/>
    <row r="144" hidden="1" x14ac:dyDescent="0.25"/>
    <row r="145" hidden="1" x14ac:dyDescent="0.25"/>
    <row r="146" hidden="1" x14ac:dyDescent="0.25"/>
    <row r="147" hidden="1" x14ac:dyDescent="0.25"/>
    <row r="148" hidden="1" x14ac:dyDescent="0.25"/>
    <row r="149" hidden="1" x14ac:dyDescent="0.25"/>
    <row r="150" hidden="1" x14ac:dyDescent="0.25"/>
    <row r="151" hidden="1" x14ac:dyDescent="0.25"/>
    <row r="152" hidden="1" x14ac:dyDescent="0.25"/>
    <row r="153" hidden="1" x14ac:dyDescent="0.25"/>
    <row r="154" hidden="1" x14ac:dyDescent="0.25"/>
    <row r="155" hidden="1" x14ac:dyDescent="0.25"/>
    <row r="156" hidden="1" x14ac:dyDescent="0.25"/>
    <row r="157" hidden="1" x14ac:dyDescent="0.25"/>
    <row r="158" hidden="1" x14ac:dyDescent="0.25"/>
    <row r="159" hidden="1" x14ac:dyDescent="0.25"/>
    <row r="160" hidden="1" x14ac:dyDescent="0.25"/>
    <row r="161" hidden="1" x14ac:dyDescent="0.25"/>
    <row r="162" hidden="1" x14ac:dyDescent="0.25"/>
    <row r="163" hidden="1" x14ac:dyDescent="0.25"/>
    <row r="164" hidden="1" x14ac:dyDescent="0.25"/>
    <row r="165" hidden="1" x14ac:dyDescent="0.25"/>
    <row r="166" hidden="1" x14ac:dyDescent="0.25"/>
    <row r="167" hidden="1" x14ac:dyDescent="0.25"/>
    <row r="168" hidden="1" x14ac:dyDescent="0.25"/>
    <row r="169" hidden="1" x14ac:dyDescent="0.25"/>
    <row r="170" hidden="1" x14ac:dyDescent="0.25"/>
    <row r="171" hidden="1" x14ac:dyDescent="0.25"/>
    <row r="172" hidden="1" x14ac:dyDescent="0.25"/>
    <row r="173" hidden="1" x14ac:dyDescent="0.25"/>
    <row r="174" hidden="1" x14ac:dyDescent="0.25"/>
    <row r="175" hidden="1" x14ac:dyDescent="0.25"/>
    <row r="176" hidden="1" x14ac:dyDescent="0.25"/>
    <row r="177" hidden="1" x14ac:dyDescent="0.25"/>
    <row r="178" hidden="1" x14ac:dyDescent="0.25"/>
    <row r="179" hidden="1" x14ac:dyDescent="0.25"/>
    <row r="180" hidden="1" x14ac:dyDescent="0.25"/>
    <row r="181" hidden="1" x14ac:dyDescent="0.25"/>
    <row r="182" hidden="1" x14ac:dyDescent="0.25"/>
    <row r="183" hidden="1" x14ac:dyDescent="0.25"/>
    <row r="184" hidden="1" x14ac:dyDescent="0.25"/>
    <row r="185" hidden="1" x14ac:dyDescent="0.25"/>
    <row r="186" hidden="1" x14ac:dyDescent="0.25"/>
    <row r="187" hidden="1" x14ac:dyDescent="0.25"/>
    <row r="188" hidden="1" x14ac:dyDescent="0.25"/>
    <row r="189" hidden="1" x14ac:dyDescent="0.25"/>
    <row r="190" hidden="1" x14ac:dyDescent="0.25"/>
    <row r="191" hidden="1" x14ac:dyDescent="0.25"/>
    <row r="192" hidden="1" x14ac:dyDescent="0.25"/>
    <row r="193" hidden="1" x14ac:dyDescent="0.25"/>
    <row r="194" hidden="1" x14ac:dyDescent="0.25"/>
    <row r="195" hidden="1" x14ac:dyDescent="0.25"/>
    <row r="196" hidden="1" x14ac:dyDescent="0.25"/>
    <row r="197" hidden="1" x14ac:dyDescent="0.25"/>
    <row r="198" hidden="1" x14ac:dyDescent="0.25"/>
    <row r="199" hidden="1" x14ac:dyDescent="0.25"/>
    <row r="200" hidden="1" x14ac:dyDescent="0.25"/>
    <row r="201" hidden="1" x14ac:dyDescent="0.25"/>
    <row r="202" hidden="1" x14ac:dyDescent="0.25"/>
    <row r="203" hidden="1" x14ac:dyDescent="0.25"/>
    <row r="204" hidden="1" x14ac:dyDescent="0.25"/>
    <row r="205" hidden="1" x14ac:dyDescent="0.25"/>
    <row r="206" hidden="1" x14ac:dyDescent="0.25"/>
    <row r="207" hidden="1" x14ac:dyDescent="0.25"/>
    <row r="208" hidden="1" x14ac:dyDescent="0.25"/>
    <row r="209" hidden="1" x14ac:dyDescent="0.25"/>
    <row r="210" hidden="1" x14ac:dyDescent="0.25"/>
    <row r="211" hidden="1" x14ac:dyDescent="0.25"/>
    <row r="212" hidden="1" x14ac:dyDescent="0.25"/>
    <row r="213" hidden="1" x14ac:dyDescent="0.25"/>
    <row r="214" hidden="1" x14ac:dyDescent="0.25"/>
    <row r="215" hidden="1" x14ac:dyDescent="0.25"/>
    <row r="216" hidden="1" x14ac:dyDescent="0.25"/>
    <row r="217" hidden="1" x14ac:dyDescent="0.25"/>
    <row r="218" hidden="1" x14ac:dyDescent="0.25"/>
    <row r="219" hidden="1" x14ac:dyDescent="0.25"/>
    <row r="220" hidden="1" x14ac:dyDescent="0.25"/>
    <row r="221" hidden="1" x14ac:dyDescent="0.25"/>
    <row r="222" hidden="1" x14ac:dyDescent="0.25"/>
    <row r="223" hidden="1" x14ac:dyDescent="0.25"/>
    <row r="224" hidden="1" x14ac:dyDescent="0.25"/>
    <row r="225" hidden="1" x14ac:dyDescent="0.25"/>
    <row r="226" hidden="1" x14ac:dyDescent="0.25"/>
    <row r="227" hidden="1" x14ac:dyDescent="0.25"/>
    <row r="228" hidden="1" x14ac:dyDescent="0.25"/>
    <row r="229" hidden="1" x14ac:dyDescent="0.25"/>
    <row r="230" hidden="1" x14ac:dyDescent="0.25"/>
    <row r="231" hidden="1" x14ac:dyDescent="0.25"/>
    <row r="232" hidden="1" x14ac:dyDescent="0.25"/>
    <row r="233" hidden="1" x14ac:dyDescent="0.25"/>
    <row r="234" hidden="1" x14ac:dyDescent="0.25"/>
    <row r="235" hidden="1" x14ac:dyDescent="0.25"/>
    <row r="236" hidden="1" x14ac:dyDescent="0.25"/>
    <row r="237" hidden="1" x14ac:dyDescent="0.25"/>
    <row r="238" hidden="1" x14ac:dyDescent="0.25"/>
    <row r="239" hidden="1" x14ac:dyDescent="0.25"/>
    <row r="240" hidden="1" x14ac:dyDescent="0.25"/>
    <row r="241" hidden="1" x14ac:dyDescent="0.25"/>
    <row r="242" hidden="1" x14ac:dyDescent="0.25"/>
    <row r="243" hidden="1" x14ac:dyDescent="0.25"/>
    <row r="244" hidden="1" x14ac:dyDescent="0.25"/>
    <row r="245" hidden="1" x14ac:dyDescent="0.25"/>
    <row r="246" hidden="1" x14ac:dyDescent="0.25"/>
    <row r="247" hidden="1" x14ac:dyDescent="0.25"/>
    <row r="248" hidden="1" x14ac:dyDescent="0.25"/>
    <row r="249" hidden="1" x14ac:dyDescent="0.25"/>
    <row r="250" hidden="1" x14ac:dyDescent="0.25"/>
    <row r="251" hidden="1" x14ac:dyDescent="0.25"/>
    <row r="252" hidden="1" x14ac:dyDescent="0.25"/>
    <row r="253" hidden="1" x14ac:dyDescent="0.25"/>
    <row r="254" hidden="1" x14ac:dyDescent="0.25"/>
    <row r="255" hidden="1" x14ac:dyDescent="0.25"/>
    <row r="256" hidden="1" x14ac:dyDescent="0.25"/>
    <row r="257" hidden="1" x14ac:dyDescent="0.25"/>
    <row r="258" hidden="1" x14ac:dyDescent="0.25"/>
    <row r="259" hidden="1" x14ac:dyDescent="0.25"/>
    <row r="260" hidden="1" x14ac:dyDescent="0.25"/>
    <row r="261" hidden="1" x14ac:dyDescent="0.25"/>
    <row r="262" hidden="1" x14ac:dyDescent="0.25"/>
    <row r="263" hidden="1" x14ac:dyDescent="0.25"/>
    <row r="264" hidden="1" x14ac:dyDescent="0.25"/>
  </sheetData>
  <mergeCells count="58">
    <mergeCell ref="C46:C47"/>
    <mergeCell ref="D59:K59"/>
    <mergeCell ref="B61:K61"/>
    <mergeCell ref="B62:K62"/>
    <mergeCell ref="B63:K63"/>
    <mergeCell ref="B64:K64"/>
    <mergeCell ref="N26:N27"/>
    <mergeCell ref="O26:O27"/>
    <mergeCell ref="P26:P27"/>
    <mergeCell ref="Q26:Q27"/>
    <mergeCell ref="R26:R27"/>
    <mergeCell ref="C43:C44"/>
    <mergeCell ref="H26:H27"/>
    <mergeCell ref="I26:I27"/>
    <mergeCell ref="J26:J27"/>
    <mergeCell ref="K26:K27"/>
    <mergeCell ref="L26:L27"/>
    <mergeCell ref="M26:M27"/>
    <mergeCell ref="B26:B27"/>
    <mergeCell ref="C26:C27"/>
    <mergeCell ref="D26:D27"/>
    <mergeCell ref="E26:E27"/>
    <mergeCell ref="F26:F27"/>
    <mergeCell ref="G26:G27"/>
    <mergeCell ref="N13:N14"/>
    <mergeCell ref="O13:O14"/>
    <mergeCell ref="P13:P14"/>
    <mergeCell ref="Q13:Q14"/>
    <mergeCell ref="R13:R14"/>
    <mergeCell ref="D25:F25"/>
    <mergeCell ref="G25:I25"/>
    <mergeCell ref="J25:L25"/>
    <mergeCell ref="M25:O25"/>
    <mergeCell ref="P25:R25"/>
    <mergeCell ref="H13:H14"/>
    <mergeCell ref="I13:I14"/>
    <mergeCell ref="J13:J14"/>
    <mergeCell ref="K13:K14"/>
    <mergeCell ref="L13:L14"/>
    <mergeCell ref="M13:M14"/>
    <mergeCell ref="B13:B14"/>
    <mergeCell ref="C13:C14"/>
    <mergeCell ref="D13:D14"/>
    <mergeCell ref="E13:E14"/>
    <mergeCell ref="F13:F14"/>
    <mergeCell ref="G13:G14"/>
    <mergeCell ref="P10:R10"/>
    <mergeCell ref="D12:F12"/>
    <mergeCell ref="G12:I12"/>
    <mergeCell ref="J12:L12"/>
    <mergeCell ref="M12:O12"/>
    <mergeCell ref="P12:R12"/>
    <mergeCell ref="D4:K4"/>
    <mergeCell ref="D8:K8"/>
    <mergeCell ref="D10:F10"/>
    <mergeCell ref="G10:I10"/>
    <mergeCell ref="J10:L10"/>
    <mergeCell ref="M10:O10"/>
  </mergeCells>
  <pageMargins left="0.70866141732283472" right="0.70866141732283472" top="0.78740157480314965" bottom="0.78740157480314965" header="0.31496062992125984" footer="0.31496062992125984"/>
  <pageSetup paperSize="9" scale="3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S264"/>
  <sheetViews>
    <sheetView showGridLines="0" zoomScale="80" zoomScaleNormal="80" zoomScaleSheetLayoutView="80" workbookViewId="0">
      <selection activeCell="P43" sqref="P43"/>
    </sheetView>
  </sheetViews>
  <sheetFormatPr defaultColWidth="0" defaultRowHeight="15" zeroHeight="1" x14ac:dyDescent="0.25"/>
  <cols>
    <col min="1" max="1" width="4.5703125" customWidth="1"/>
    <col min="2" max="2" width="9.140625" customWidth="1"/>
    <col min="3" max="3" width="65.7109375" customWidth="1"/>
    <col min="4" max="4" width="20.7109375" customWidth="1"/>
    <col min="5" max="6" width="14.28515625" customWidth="1"/>
    <col min="7" max="7" width="21.28515625" style="187" customWidth="1"/>
    <col min="8" max="9" width="14.28515625" customWidth="1"/>
    <col min="10" max="10" width="20.85546875" customWidth="1"/>
    <col min="11" max="12" width="14.28515625" customWidth="1"/>
    <col min="13" max="13" width="21.140625" customWidth="1"/>
    <col min="14" max="15" width="14.28515625" customWidth="1"/>
    <col min="16" max="16" width="21.42578125" customWidth="1"/>
    <col min="17" max="18" width="14.28515625" customWidth="1"/>
    <col min="19" max="19" width="4" style="4" customWidth="1"/>
    <col min="20" max="16384" width="9.140625" style="4" hidden="1"/>
  </cols>
  <sheetData>
    <row r="1" spans="1:19" x14ac:dyDescent="0.25">
      <c r="A1" s="1"/>
      <c r="B1" s="1"/>
      <c r="C1" s="1"/>
      <c r="D1" s="1"/>
      <c r="E1" s="1"/>
      <c r="F1" s="1"/>
      <c r="G1" s="2"/>
      <c r="H1" s="1"/>
      <c r="I1" s="1"/>
      <c r="J1" s="1"/>
      <c r="K1" s="1"/>
      <c r="L1" s="3"/>
      <c r="M1" s="3"/>
      <c r="N1" s="3"/>
      <c r="O1" s="3"/>
      <c r="P1" s="3"/>
      <c r="Q1" s="3"/>
      <c r="R1" s="3"/>
      <c r="S1" s="3"/>
    </row>
    <row r="2" spans="1:19" ht="21" x14ac:dyDescent="0.35">
      <c r="A2" s="1"/>
      <c r="B2" s="5" t="s">
        <v>0</v>
      </c>
      <c r="C2" s="1"/>
      <c r="D2" s="1"/>
      <c r="E2" s="1"/>
      <c r="F2" s="1"/>
      <c r="G2" s="2"/>
      <c r="H2" s="1"/>
      <c r="I2" s="1"/>
      <c r="J2" s="1"/>
      <c r="K2" s="1"/>
      <c r="L2" s="3"/>
      <c r="M2" s="3"/>
      <c r="N2" s="3"/>
      <c r="O2" s="3"/>
      <c r="P2" s="3"/>
      <c r="Q2" s="3"/>
      <c r="R2" s="3"/>
      <c r="S2" s="3"/>
    </row>
    <row r="3" spans="1:19" ht="7.5" customHeight="1" x14ac:dyDescent="0.25">
      <c r="A3" s="1"/>
      <c r="B3" s="1"/>
      <c r="C3" s="1"/>
      <c r="D3" s="1"/>
      <c r="E3" s="1"/>
      <c r="F3" s="1"/>
      <c r="G3" s="2"/>
      <c r="H3" s="1"/>
      <c r="I3" s="1"/>
      <c r="J3" s="1"/>
      <c r="K3" s="1"/>
      <c r="L3" s="3"/>
      <c r="M3" s="3"/>
      <c r="N3" s="3"/>
      <c r="O3" s="3"/>
      <c r="P3" s="3"/>
      <c r="Q3" s="3"/>
      <c r="R3" s="3"/>
      <c r="S3" s="3"/>
    </row>
    <row r="4" spans="1:19" ht="21" x14ac:dyDescent="0.35">
      <c r="A4" s="1"/>
      <c r="B4" s="1" t="s">
        <v>1</v>
      </c>
      <c r="C4" s="1"/>
      <c r="D4" s="6" t="str">
        <f>'[4]NR 2020'!D4:U4</f>
        <v>Základní škola Chomutov, Písečná 5144</v>
      </c>
      <c r="E4" s="6"/>
      <c r="F4" s="6"/>
      <c r="G4" s="6"/>
      <c r="H4" s="6"/>
      <c r="I4" s="6"/>
      <c r="J4" s="6"/>
      <c r="K4" s="6"/>
      <c r="L4" s="3"/>
      <c r="M4" s="3"/>
      <c r="N4" s="3"/>
      <c r="O4" s="3"/>
      <c r="P4" s="3"/>
      <c r="Q4" s="3"/>
      <c r="R4" s="3"/>
      <c r="S4" s="3"/>
    </row>
    <row r="5" spans="1:19" ht="3.75" customHeight="1" x14ac:dyDescent="0.25">
      <c r="A5" s="1"/>
      <c r="B5" s="1"/>
      <c r="C5" s="1"/>
      <c r="D5" s="7"/>
      <c r="E5" s="7"/>
      <c r="F5" s="7"/>
      <c r="G5" s="7"/>
      <c r="H5" s="7"/>
      <c r="I5" s="7"/>
      <c r="J5" s="7"/>
      <c r="K5" s="7"/>
      <c r="L5" s="3"/>
      <c r="M5" s="3"/>
      <c r="N5" s="3"/>
      <c r="O5" s="3"/>
      <c r="P5" s="3"/>
      <c r="Q5" s="3"/>
      <c r="R5" s="3"/>
      <c r="S5" s="3"/>
    </row>
    <row r="6" spans="1:19" x14ac:dyDescent="0.25">
      <c r="A6" s="1"/>
      <c r="B6" s="1" t="s">
        <v>2</v>
      </c>
      <c r="C6" s="1"/>
      <c r="D6" s="8">
        <f>'[4]NR 2020'!D6</f>
        <v>831476</v>
      </c>
      <c r="E6" s="7"/>
      <c r="F6" s="7"/>
      <c r="G6" s="7"/>
      <c r="H6" s="7"/>
      <c r="I6" s="7"/>
      <c r="J6" s="7"/>
      <c r="K6" s="7"/>
      <c r="L6" s="3"/>
      <c r="M6" s="3"/>
      <c r="N6" s="3"/>
      <c r="O6" s="3"/>
      <c r="P6" s="3"/>
      <c r="Q6" s="3"/>
      <c r="R6" s="3"/>
      <c r="S6" s="3"/>
    </row>
    <row r="7" spans="1:19" ht="3.75" customHeight="1" x14ac:dyDescent="0.25">
      <c r="A7" s="1"/>
      <c r="B7" s="1"/>
      <c r="C7" s="1"/>
      <c r="D7" s="7"/>
      <c r="E7" s="7"/>
      <c r="F7" s="7"/>
      <c r="G7" s="7"/>
      <c r="H7" s="7"/>
      <c r="I7" s="7"/>
      <c r="J7" s="7"/>
      <c r="K7" s="7"/>
      <c r="L7" s="3"/>
      <c r="M7" s="3"/>
      <c r="N7" s="3"/>
      <c r="O7" s="3"/>
      <c r="P7" s="3"/>
      <c r="Q7" s="3"/>
      <c r="R7" s="3"/>
      <c r="S7" s="3"/>
    </row>
    <row r="8" spans="1:19" x14ac:dyDescent="0.25">
      <c r="A8" s="1"/>
      <c r="B8" s="1" t="s">
        <v>3</v>
      </c>
      <c r="C8" s="1"/>
      <c r="D8" s="9" t="str">
        <f>'[4]NR 2020'!D8:U8</f>
        <v>Písečná 5144, 430 04 Chomutov</v>
      </c>
      <c r="E8" s="9"/>
      <c r="F8" s="9"/>
      <c r="G8" s="9"/>
      <c r="H8" s="9"/>
      <c r="I8" s="9"/>
      <c r="J8" s="9"/>
      <c r="K8" s="9"/>
      <c r="L8" s="3"/>
      <c r="M8" s="3"/>
      <c r="N8" s="3"/>
      <c r="O8" s="3"/>
      <c r="P8" s="3"/>
      <c r="Q8" s="3"/>
      <c r="R8" s="3"/>
      <c r="S8" s="3"/>
    </row>
    <row r="9" spans="1:19" ht="15.75" thickBot="1" x14ac:dyDescent="0.3">
      <c r="A9" s="1"/>
      <c r="B9" s="1"/>
      <c r="C9" s="1"/>
      <c r="D9" s="1"/>
      <c r="E9" s="1"/>
      <c r="F9" s="1"/>
      <c r="G9" s="2"/>
      <c r="H9" s="1"/>
      <c r="I9" s="1"/>
      <c r="J9" s="1"/>
      <c r="K9" s="1"/>
      <c r="L9" s="3"/>
      <c r="M9" s="3"/>
      <c r="N9" s="3"/>
      <c r="O9" s="3"/>
      <c r="P9" s="3"/>
      <c r="Q9" s="3"/>
      <c r="R9" s="3"/>
      <c r="S9" s="3"/>
    </row>
    <row r="10" spans="1:19" ht="29.25" customHeight="1" thickBot="1" x14ac:dyDescent="0.3">
      <c r="A10" s="1"/>
      <c r="B10" s="10" t="s">
        <v>4</v>
      </c>
      <c r="C10" s="11" t="s">
        <v>5</v>
      </c>
      <c r="D10" s="12" t="s">
        <v>6</v>
      </c>
      <c r="E10" s="12"/>
      <c r="F10" s="13"/>
      <c r="G10" s="12" t="s">
        <v>7</v>
      </c>
      <c r="H10" s="12"/>
      <c r="I10" s="14"/>
      <c r="J10" s="15" t="s">
        <v>8</v>
      </c>
      <c r="K10" s="12"/>
      <c r="L10" s="13"/>
      <c r="M10" s="16" t="s">
        <v>9</v>
      </c>
      <c r="N10" s="12"/>
      <c r="O10" s="13"/>
      <c r="P10" s="12" t="s">
        <v>10</v>
      </c>
      <c r="Q10" s="12"/>
      <c r="R10" s="13"/>
      <c r="S10" s="3"/>
    </row>
    <row r="11" spans="1:19" ht="30.75" customHeight="1" thickBot="1" x14ac:dyDescent="0.3">
      <c r="A11" s="1"/>
      <c r="B11" s="17"/>
      <c r="C11" s="18"/>
      <c r="D11" s="19" t="s">
        <v>11</v>
      </c>
      <c r="E11" s="20" t="s">
        <v>12</v>
      </c>
      <c r="F11" s="20" t="s">
        <v>13</v>
      </c>
      <c r="G11" s="19" t="s">
        <v>11</v>
      </c>
      <c r="H11" s="20" t="s">
        <v>12</v>
      </c>
      <c r="I11" s="21" t="s">
        <v>13</v>
      </c>
      <c r="J11" s="21" t="s">
        <v>11</v>
      </c>
      <c r="K11" s="20" t="s">
        <v>12</v>
      </c>
      <c r="L11" s="20" t="s">
        <v>13</v>
      </c>
      <c r="M11" s="22" t="s">
        <v>11</v>
      </c>
      <c r="N11" s="20" t="s">
        <v>12</v>
      </c>
      <c r="O11" s="20" t="s">
        <v>13</v>
      </c>
      <c r="P11" s="19" t="s">
        <v>11</v>
      </c>
      <c r="Q11" s="20" t="s">
        <v>12</v>
      </c>
      <c r="R11" s="20" t="s">
        <v>13</v>
      </c>
      <c r="S11" s="3"/>
    </row>
    <row r="12" spans="1:19" ht="15.75" customHeight="1" thickBot="1" x14ac:dyDescent="0.3">
      <c r="A12" s="1"/>
      <c r="B12" s="23"/>
      <c r="C12" s="24" t="s">
        <v>14</v>
      </c>
      <c r="D12" s="25"/>
      <c r="E12" s="25"/>
      <c r="F12" s="26"/>
      <c r="G12" s="25"/>
      <c r="H12" s="25"/>
      <c r="I12" s="25"/>
      <c r="J12" s="27"/>
      <c r="K12" s="25"/>
      <c r="L12" s="26"/>
      <c r="M12" s="25"/>
      <c r="N12" s="25"/>
      <c r="O12" s="26"/>
      <c r="P12" s="25"/>
      <c r="Q12" s="25"/>
      <c r="R12" s="26"/>
      <c r="S12" s="3"/>
    </row>
    <row r="13" spans="1:19" ht="15.75" customHeight="1" x14ac:dyDescent="0.25">
      <c r="A13" s="1"/>
      <c r="B13" s="28" t="s">
        <v>4</v>
      </c>
      <c r="C13" s="29" t="s">
        <v>5</v>
      </c>
      <c r="D13" s="30" t="s">
        <v>15</v>
      </c>
      <c r="E13" s="31" t="s">
        <v>16</v>
      </c>
      <c r="F13" s="32" t="s">
        <v>14</v>
      </c>
      <c r="G13" s="33" t="s">
        <v>15</v>
      </c>
      <c r="H13" s="31" t="s">
        <v>16</v>
      </c>
      <c r="I13" s="34" t="s">
        <v>14</v>
      </c>
      <c r="J13" s="30" t="s">
        <v>15</v>
      </c>
      <c r="K13" s="31" t="s">
        <v>16</v>
      </c>
      <c r="L13" s="32" t="s">
        <v>14</v>
      </c>
      <c r="M13" s="35" t="s">
        <v>15</v>
      </c>
      <c r="N13" s="31" t="s">
        <v>16</v>
      </c>
      <c r="O13" s="32" t="s">
        <v>14</v>
      </c>
      <c r="P13" s="33" t="s">
        <v>15</v>
      </c>
      <c r="Q13" s="31" t="s">
        <v>16</v>
      </c>
      <c r="R13" s="32" t="s">
        <v>14</v>
      </c>
      <c r="S13" s="3"/>
    </row>
    <row r="14" spans="1:19" ht="15.75" thickBot="1" x14ac:dyDescent="0.3">
      <c r="A14" s="1"/>
      <c r="B14" s="36"/>
      <c r="C14" s="37"/>
      <c r="D14" s="38"/>
      <c r="E14" s="39"/>
      <c r="F14" s="40"/>
      <c r="G14" s="41"/>
      <c r="H14" s="39"/>
      <c r="I14" s="42"/>
      <c r="J14" s="38"/>
      <c r="K14" s="39"/>
      <c r="L14" s="40"/>
      <c r="M14" s="43"/>
      <c r="N14" s="39"/>
      <c r="O14" s="40"/>
      <c r="P14" s="41"/>
      <c r="Q14" s="39"/>
      <c r="R14" s="40"/>
      <c r="S14" s="3"/>
    </row>
    <row r="15" spans="1:19" x14ac:dyDescent="0.25">
      <c r="A15" s="1"/>
      <c r="B15" s="44" t="s">
        <v>17</v>
      </c>
      <c r="C15" s="45" t="s">
        <v>18</v>
      </c>
      <c r="D15" s="46">
        <f>'[4]NR 2020'!G15</f>
        <v>1105.9000000000001</v>
      </c>
      <c r="E15" s="47">
        <f>'[4]NR 2020'!H15</f>
        <v>0</v>
      </c>
      <c r="F15" s="48">
        <f t="shared" ref="F15:F23" si="0">D15+E15</f>
        <v>1105.9000000000001</v>
      </c>
      <c r="G15" s="46">
        <v>1250</v>
      </c>
      <c r="H15" s="47">
        <f>'[4]NR 2020'!K15</f>
        <v>0</v>
      </c>
      <c r="I15" s="49">
        <f t="shared" ref="I15:I23" si="1">G15+H15</f>
        <v>1250</v>
      </c>
      <c r="J15" s="50">
        <f>'[4]NR 2020'!Y15</f>
        <v>1250</v>
      </c>
      <c r="K15" s="51">
        <f>'[4]NR 2020'!Z15</f>
        <v>81</v>
      </c>
      <c r="L15" s="52">
        <f>J15+K15</f>
        <v>1331</v>
      </c>
      <c r="M15" s="53">
        <v>1300</v>
      </c>
      <c r="N15" s="47">
        <v>100</v>
      </c>
      <c r="O15" s="48">
        <f t="shared" ref="O15:O23" si="2">M15+N15</f>
        <v>1400</v>
      </c>
      <c r="P15" s="46">
        <v>1350</v>
      </c>
      <c r="Q15" s="47">
        <v>100</v>
      </c>
      <c r="R15" s="48">
        <f t="shared" ref="R15:R23" si="3">P15+Q15</f>
        <v>1450</v>
      </c>
      <c r="S15" s="3"/>
    </row>
    <row r="16" spans="1:19" x14ac:dyDescent="0.25">
      <c r="A16" s="1"/>
      <c r="B16" s="54" t="s">
        <v>19</v>
      </c>
      <c r="C16" s="55" t="s">
        <v>20</v>
      </c>
      <c r="D16" s="46">
        <f>'[4]NR 2020'!G16</f>
        <v>4505.5</v>
      </c>
      <c r="E16" s="56">
        <f>'[4]NR 2020'!H16</f>
        <v>0</v>
      </c>
      <c r="F16" s="48">
        <f t="shared" si="0"/>
        <v>4505.5</v>
      </c>
      <c r="G16" s="46">
        <f>'[4]NR 2020'!J16</f>
        <v>5215</v>
      </c>
      <c r="H16" s="56">
        <f>'[4]NR 2020'!K16</f>
        <v>0</v>
      </c>
      <c r="I16" s="49">
        <f t="shared" si="1"/>
        <v>5215</v>
      </c>
      <c r="J16" s="57">
        <f>'[4]NR 2020'!Y16</f>
        <v>5370</v>
      </c>
      <c r="K16" s="58">
        <f>'[4]NR 2020'!Z16</f>
        <v>0</v>
      </c>
      <c r="L16" s="59">
        <f t="shared" ref="L16:L23" si="4">J16+K16</f>
        <v>5370</v>
      </c>
      <c r="M16" s="60">
        <v>5530</v>
      </c>
      <c r="N16" s="56"/>
      <c r="O16" s="48">
        <f t="shared" si="2"/>
        <v>5530</v>
      </c>
      <c r="P16" s="61">
        <v>5650</v>
      </c>
      <c r="Q16" s="56"/>
      <c r="R16" s="48">
        <f t="shared" si="3"/>
        <v>5650</v>
      </c>
      <c r="S16" s="3"/>
    </row>
    <row r="17" spans="1:19" x14ac:dyDescent="0.25">
      <c r="A17" s="1"/>
      <c r="B17" s="54" t="s">
        <v>21</v>
      </c>
      <c r="C17" s="62" t="s">
        <v>22</v>
      </c>
      <c r="D17" s="46">
        <f>'[4]NR 2020'!G17</f>
        <v>596</v>
      </c>
      <c r="E17" s="56">
        <f>'[4]NR 2020'!H17</f>
        <v>0</v>
      </c>
      <c r="F17" s="48">
        <f t="shared" si="0"/>
        <v>596</v>
      </c>
      <c r="G17" s="46">
        <f>'[4]NR 2020'!J17</f>
        <v>0</v>
      </c>
      <c r="H17" s="56">
        <f>'[4]NR 2020'!K17</f>
        <v>0</v>
      </c>
      <c r="I17" s="49">
        <f t="shared" si="1"/>
        <v>0</v>
      </c>
      <c r="J17" s="57">
        <f>'[4]NR 2020'!Y17</f>
        <v>0</v>
      </c>
      <c r="K17" s="58">
        <f>'[4]NR 2020'!Z17</f>
        <v>0</v>
      </c>
      <c r="L17" s="59">
        <f t="shared" si="4"/>
        <v>0</v>
      </c>
      <c r="M17" s="60"/>
      <c r="N17" s="63"/>
      <c r="O17" s="48">
        <f t="shared" si="2"/>
        <v>0</v>
      </c>
      <c r="P17" s="61"/>
      <c r="Q17" s="63"/>
      <c r="R17" s="48">
        <f t="shared" si="3"/>
        <v>0</v>
      </c>
      <c r="S17" s="3"/>
    </row>
    <row r="18" spans="1:19" x14ac:dyDescent="0.25">
      <c r="A18" s="1"/>
      <c r="B18" s="54" t="s">
        <v>23</v>
      </c>
      <c r="C18" s="64" t="s">
        <v>24</v>
      </c>
      <c r="D18" s="46">
        <f>'[4]NR 2020'!G18</f>
        <v>27266.9</v>
      </c>
      <c r="E18" s="47">
        <f>'[4]NR 2020'!H18</f>
        <v>0</v>
      </c>
      <c r="F18" s="48">
        <f t="shared" si="0"/>
        <v>27266.9</v>
      </c>
      <c r="G18" s="46">
        <v>25182</v>
      </c>
      <c r="H18" s="47">
        <v>0</v>
      </c>
      <c r="I18" s="49">
        <f t="shared" si="1"/>
        <v>25182</v>
      </c>
      <c r="J18" s="57">
        <f>'[4]NR 2020'!Y18</f>
        <v>28629.3</v>
      </c>
      <c r="K18" s="58">
        <f>'[4]NR 2020'!Z18</f>
        <v>0</v>
      </c>
      <c r="L18" s="59">
        <f t="shared" si="4"/>
        <v>28629.3</v>
      </c>
      <c r="M18" s="60">
        <v>29100.2</v>
      </c>
      <c r="N18" s="47"/>
      <c r="O18" s="48">
        <f t="shared" si="2"/>
        <v>29100.2</v>
      </c>
      <c r="P18" s="61">
        <v>30050</v>
      </c>
      <c r="Q18" s="47"/>
      <c r="R18" s="48">
        <f t="shared" si="3"/>
        <v>30050</v>
      </c>
      <c r="S18" s="3"/>
    </row>
    <row r="19" spans="1:19" x14ac:dyDescent="0.25">
      <c r="A19" s="1"/>
      <c r="B19" s="54" t="s">
        <v>25</v>
      </c>
      <c r="C19" s="65" t="s">
        <v>26</v>
      </c>
      <c r="D19" s="46">
        <f>'[4]NR 2020'!G19</f>
        <v>0</v>
      </c>
      <c r="E19" s="47">
        <f>'[4]NR 2020'!H19</f>
        <v>0</v>
      </c>
      <c r="F19" s="48">
        <f t="shared" si="0"/>
        <v>0</v>
      </c>
      <c r="G19" s="46">
        <f>'[4]NR 2020'!J19</f>
        <v>0</v>
      </c>
      <c r="H19" s="47">
        <f>'[4]NR 2020'!K19</f>
        <v>0</v>
      </c>
      <c r="I19" s="49">
        <f t="shared" si="1"/>
        <v>0</v>
      </c>
      <c r="J19" s="57">
        <f>'[4]NR 2020'!Y19</f>
        <v>0</v>
      </c>
      <c r="K19" s="58">
        <f>'[4]NR 2020'!Z19</f>
        <v>0</v>
      </c>
      <c r="L19" s="59">
        <f t="shared" si="4"/>
        <v>0</v>
      </c>
      <c r="M19" s="60"/>
      <c r="N19" s="66"/>
      <c r="O19" s="48">
        <f t="shared" si="2"/>
        <v>0</v>
      </c>
      <c r="P19" s="61"/>
      <c r="Q19" s="66"/>
      <c r="R19" s="48">
        <f t="shared" si="3"/>
        <v>0</v>
      </c>
      <c r="S19" s="3"/>
    </row>
    <row r="20" spans="1:19" x14ac:dyDescent="0.25">
      <c r="A20" s="1"/>
      <c r="B20" s="54" t="s">
        <v>27</v>
      </c>
      <c r="C20" s="67" t="s">
        <v>28</v>
      </c>
      <c r="D20" s="46">
        <v>302</v>
      </c>
      <c r="E20" s="47">
        <f>'[4]NR 2020'!H20</f>
        <v>0</v>
      </c>
      <c r="F20" s="48">
        <v>302</v>
      </c>
      <c r="G20" s="46">
        <f>'[4]NR 2020'!J20</f>
        <v>0</v>
      </c>
      <c r="H20" s="47">
        <f>'[4]NR 2020'!K20</f>
        <v>0</v>
      </c>
      <c r="I20" s="49">
        <f t="shared" si="1"/>
        <v>0</v>
      </c>
      <c r="J20" s="57">
        <f>'[4]NR 2020'!Y20</f>
        <v>0</v>
      </c>
      <c r="K20" s="58">
        <f>'[4]NR 2020'!Z20</f>
        <v>0</v>
      </c>
      <c r="L20" s="59">
        <f t="shared" si="4"/>
        <v>0</v>
      </c>
      <c r="M20" s="60"/>
      <c r="N20" s="66"/>
      <c r="O20" s="48">
        <f t="shared" si="2"/>
        <v>0</v>
      </c>
      <c r="P20" s="61"/>
      <c r="Q20" s="66"/>
      <c r="R20" s="48">
        <f t="shared" si="3"/>
        <v>0</v>
      </c>
      <c r="S20" s="3"/>
    </row>
    <row r="21" spans="1:19" x14ac:dyDescent="0.25">
      <c r="A21" s="1"/>
      <c r="B21" s="54" t="s">
        <v>29</v>
      </c>
      <c r="C21" s="68" t="s">
        <v>30</v>
      </c>
      <c r="D21" s="46">
        <f>'[4]NR 2020'!G21</f>
        <v>33.799999999999997</v>
      </c>
      <c r="E21" s="47">
        <f>'[4]NR 2020'!H21</f>
        <v>125.1</v>
      </c>
      <c r="F21" s="48">
        <f t="shared" si="0"/>
        <v>158.89999999999998</v>
      </c>
      <c r="G21" s="46">
        <f>'[4]NR 2020'!J21</f>
        <v>0</v>
      </c>
      <c r="H21" s="47">
        <v>120</v>
      </c>
      <c r="I21" s="49">
        <f t="shared" si="1"/>
        <v>120</v>
      </c>
      <c r="J21" s="57">
        <f>'[4]NR 2020'!Y21</f>
        <v>0</v>
      </c>
      <c r="K21" s="58">
        <f>'[4]NR 2020'!Z21</f>
        <v>120</v>
      </c>
      <c r="L21" s="59">
        <f t="shared" si="4"/>
        <v>120</v>
      </c>
      <c r="M21" s="60"/>
      <c r="N21" s="69">
        <v>120</v>
      </c>
      <c r="O21" s="48">
        <f t="shared" si="2"/>
        <v>120</v>
      </c>
      <c r="P21" s="61"/>
      <c r="Q21" s="69">
        <v>125</v>
      </c>
      <c r="R21" s="48">
        <f t="shared" si="3"/>
        <v>125</v>
      </c>
      <c r="S21" s="3"/>
    </row>
    <row r="22" spans="1:19" x14ac:dyDescent="0.25">
      <c r="A22" s="1"/>
      <c r="B22" s="54" t="s">
        <v>31</v>
      </c>
      <c r="C22" s="68" t="s">
        <v>32</v>
      </c>
      <c r="D22" s="46">
        <f>'[4]NR 2020'!G22</f>
        <v>0</v>
      </c>
      <c r="E22" s="47">
        <f>'[4]NR 2020'!H22</f>
        <v>125.1</v>
      </c>
      <c r="F22" s="48">
        <f t="shared" si="0"/>
        <v>125.1</v>
      </c>
      <c r="G22" s="46">
        <f>'[4]NR 2020'!J22</f>
        <v>0</v>
      </c>
      <c r="H22" s="47">
        <v>120</v>
      </c>
      <c r="I22" s="49">
        <f t="shared" si="1"/>
        <v>120</v>
      </c>
      <c r="J22" s="57">
        <f>'[4]NR 2020'!Y22</f>
        <v>0</v>
      </c>
      <c r="K22" s="58">
        <f>'[4]NR 2020'!Z22</f>
        <v>120</v>
      </c>
      <c r="L22" s="59">
        <f t="shared" si="4"/>
        <v>120</v>
      </c>
      <c r="M22" s="60"/>
      <c r="N22" s="69">
        <v>120</v>
      </c>
      <c r="O22" s="48">
        <f t="shared" si="2"/>
        <v>120</v>
      </c>
      <c r="P22" s="61"/>
      <c r="Q22" s="69">
        <v>125</v>
      </c>
      <c r="R22" s="48">
        <f t="shared" si="3"/>
        <v>125</v>
      </c>
      <c r="S22" s="3"/>
    </row>
    <row r="23" spans="1:19" ht="15.75" thickBot="1" x14ac:dyDescent="0.3">
      <c r="A23" s="1"/>
      <c r="B23" s="70" t="s">
        <v>33</v>
      </c>
      <c r="C23" s="71" t="s">
        <v>34</v>
      </c>
      <c r="D23" s="46">
        <f>'[4]NR 2020'!G23</f>
        <v>0</v>
      </c>
      <c r="E23" s="47">
        <f>'[4]NR 2020'!H23</f>
        <v>0</v>
      </c>
      <c r="F23" s="72">
        <f t="shared" si="0"/>
        <v>0</v>
      </c>
      <c r="G23" s="46">
        <f>'[4]NR 2020'!J23</f>
        <v>0</v>
      </c>
      <c r="H23" s="47">
        <f>'[4]NR 2020'!K23</f>
        <v>0</v>
      </c>
      <c r="I23" s="73">
        <f t="shared" si="1"/>
        <v>0</v>
      </c>
      <c r="J23" s="57">
        <f>'[4]NR 2020'!Y23</f>
        <v>0</v>
      </c>
      <c r="K23" s="58">
        <f>'[4]NR 2020'!Z23</f>
        <v>0</v>
      </c>
      <c r="L23" s="59">
        <f t="shared" si="4"/>
        <v>0</v>
      </c>
      <c r="M23" s="74"/>
      <c r="N23" s="75"/>
      <c r="O23" s="72">
        <f t="shared" si="2"/>
        <v>0</v>
      </c>
      <c r="P23" s="76"/>
      <c r="Q23" s="75"/>
      <c r="R23" s="72">
        <f t="shared" si="3"/>
        <v>0</v>
      </c>
      <c r="S23" s="3"/>
    </row>
    <row r="24" spans="1:19" ht="15.75" thickBot="1" x14ac:dyDescent="0.3">
      <c r="A24" s="1"/>
      <c r="B24" s="77" t="s">
        <v>35</v>
      </c>
      <c r="C24" s="78" t="s">
        <v>36</v>
      </c>
      <c r="D24" s="79">
        <f t="shared" ref="D24:R24" si="5">SUM(D15:D21)</f>
        <v>33810.100000000006</v>
      </c>
      <c r="E24" s="79">
        <f t="shared" si="5"/>
        <v>125.1</v>
      </c>
      <c r="F24" s="79">
        <f t="shared" si="5"/>
        <v>33935.200000000004</v>
      </c>
      <c r="G24" s="79">
        <f t="shared" si="5"/>
        <v>31647</v>
      </c>
      <c r="H24" s="79">
        <f t="shared" si="5"/>
        <v>120</v>
      </c>
      <c r="I24" s="80">
        <f t="shared" si="5"/>
        <v>31767</v>
      </c>
      <c r="J24" s="81">
        <f t="shared" si="5"/>
        <v>35249.300000000003</v>
      </c>
      <c r="K24" s="81">
        <f t="shared" si="5"/>
        <v>201</v>
      </c>
      <c r="L24" s="81">
        <f t="shared" si="5"/>
        <v>35450.300000000003</v>
      </c>
      <c r="M24" s="82">
        <f t="shared" si="5"/>
        <v>35930.199999999997</v>
      </c>
      <c r="N24" s="79">
        <f t="shared" si="5"/>
        <v>220</v>
      </c>
      <c r="O24" s="79">
        <f t="shared" si="5"/>
        <v>36150.199999999997</v>
      </c>
      <c r="P24" s="79">
        <f t="shared" si="5"/>
        <v>37050</v>
      </c>
      <c r="Q24" s="79">
        <f t="shared" si="5"/>
        <v>225</v>
      </c>
      <c r="R24" s="79">
        <f t="shared" si="5"/>
        <v>37275</v>
      </c>
      <c r="S24" s="3"/>
    </row>
    <row r="25" spans="1:19" ht="15.75" customHeight="1" thickBot="1" x14ac:dyDescent="0.3">
      <c r="A25" s="1"/>
      <c r="B25" s="83"/>
      <c r="C25" s="84" t="s">
        <v>37</v>
      </c>
      <c r="D25" s="85"/>
      <c r="E25" s="85"/>
      <c r="F25" s="86"/>
      <c r="G25" s="85"/>
      <c r="H25" s="85"/>
      <c r="I25" s="85"/>
      <c r="J25" s="87"/>
      <c r="K25" s="85"/>
      <c r="L25" s="86"/>
      <c r="M25" s="85"/>
      <c r="N25" s="85"/>
      <c r="O25" s="86"/>
      <c r="P25" s="85"/>
      <c r="Q25" s="85"/>
      <c r="R25" s="86"/>
      <c r="S25" s="3"/>
    </row>
    <row r="26" spans="1:19" x14ac:dyDescent="0.25">
      <c r="A26" s="1"/>
      <c r="B26" s="28" t="s">
        <v>4</v>
      </c>
      <c r="C26" s="29" t="s">
        <v>5</v>
      </c>
      <c r="D26" s="88" t="s">
        <v>38</v>
      </c>
      <c r="E26" s="89" t="s">
        <v>39</v>
      </c>
      <c r="F26" s="90" t="s">
        <v>40</v>
      </c>
      <c r="G26" s="91" t="s">
        <v>38</v>
      </c>
      <c r="H26" s="89" t="s">
        <v>39</v>
      </c>
      <c r="I26" s="92" t="s">
        <v>40</v>
      </c>
      <c r="J26" s="88" t="s">
        <v>38</v>
      </c>
      <c r="K26" s="89" t="s">
        <v>39</v>
      </c>
      <c r="L26" s="90" t="s">
        <v>40</v>
      </c>
      <c r="M26" s="93" t="s">
        <v>38</v>
      </c>
      <c r="N26" s="89" t="s">
        <v>39</v>
      </c>
      <c r="O26" s="90" t="s">
        <v>40</v>
      </c>
      <c r="P26" s="91" t="s">
        <v>38</v>
      </c>
      <c r="Q26" s="89" t="s">
        <v>39</v>
      </c>
      <c r="R26" s="90" t="s">
        <v>40</v>
      </c>
      <c r="S26" s="3"/>
    </row>
    <row r="27" spans="1:19" ht="15.75" thickBot="1" x14ac:dyDescent="0.3">
      <c r="A27" s="1"/>
      <c r="B27" s="36"/>
      <c r="C27" s="37"/>
      <c r="D27" s="94"/>
      <c r="E27" s="95"/>
      <c r="F27" s="96"/>
      <c r="G27" s="97"/>
      <c r="H27" s="95"/>
      <c r="I27" s="98"/>
      <c r="J27" s="94"/>
      <c r="K27" s="95"/>
      <c r="L27" s="96"/>
      <c r="M27" s="99"/>
      <c r="N27" s="95"/>
      <c r="O27" s="96"/>
      <c r="P27" s="97"/>
      <c r="Q27" s="95"/>
      <c r="R27" s="96"/>
      <c r="S27" s="3"/>
    </row>
    <row r="28" spans="1:19" x14ac:dyDescent="0.25">
      <c r="A28" s="1"/>
      <c r="B28" s="44" t="s">
        <v>41</v>
      </c>
      <c r="C28" s="100" t="s">
        <v>42</v>
      </c>
      <c r="D28" s="46">
        <f>'[4]NR 2020'!G28</f>
        <v>420.4</v>
      </c>
      <c r="E28" s="47">
        <f>'[4]NR 2020'!H28</f>
        <v>0</v>
      </c>
      <c r="F28" s="48">
        <f t="shared" ref="F28:F38" si="6">D28+E28</f>
        <v>420.4</v>
      </c>
      <c r="G28" s="46">
        <f>'[4]NR 2020'!M28</f>
        <v>600</v>
      </c>
      <c r="H28" s="47">
        <f>'[4]NR 2020'!N28</f>
        <v>0</v>
      </c>
      <c r="I28" s="49">
        <f t="shared" ref="I28:I38" si="7">G28+H28</f>
        <v>600</v>
      </c>
      <c r="J28" s="50">
        <f>'[4]NR 2020'!Y28</f>
        <v>600</v>
      </c>
      <c r="K28" s="51">
        <f>'[4]NR 2020'!Z28</f>
        <v>0</v>
      </c>
      <c r="L28" s="52">
        <f t="shared" ref="L28:L38" si="8">J28+K28</f>
        <v>600</v>
      </c>
      <c r="M28" s="101">
        <v>700</v>
      </c>
      <c r="N28" s="101"/>
      <c r="O28" s="48">
        <f t="shared" ref="O28:O38" si="9">M28+N28</f>
        <v>700</v>
      </c>
      <c r="P28" s="101">
        <v>770</v>
      </c>
      <c r="Q28" s="101"/>
      <c r="R28" s="48">
        <f t="shared" ref="R28:R38" si="10">P28+Q28</f>
        <v>770</v>
      </c>
      <c r="S28" s="3"/>
    </row>
    <row r="29" spans="1:19" x14ac:dyDescent="0.25">
      <c r="A29" s="1"/>
      <c r="B29" s="54" t="s">
        <v>43</v>
      </c>
      <c r="C29" s="102" t="s">
        <v>44</v>
      </c>
      <c r="D29" s="46">
        <f>'[4]NR 2020'!G29</f>
        <v>1986.3</v>
      </c>
      <c r="E29" s="56">
        <f>'[4]NR 2020'!H29</f>
        <v>0</v>
      </c>
      <c r="F29" s="48">
        <f t="shared" si="6"/>
        <v>1986.3</v>
      </c>
      <c r="G29" s="46">
        <f>'[4]NR 2020'!M29</f>
        <v>1935</v>
      </c>
      <c r="H29" s="56">
        <f>'[4]NR 2020'!N29</f>
        <v>0</v>
      </c>
      <c r="I29" s="49">
        <f t="shared" si="7"/>
        <v>1935</v>
      </c>
      <c r="J29" s="57">
        <f>'[4]NR 2020'!Y29</f>
        <v>1920</v>
      </c>
      <c r="K29" s="103">
        <f>'[4]NR 2020'!Z29</f>
        <v>81</v>
      </c>
      <c r="L29" s="59">
        <f t="shared" si="8"/>
        <v>2001</v>
      </c>
      <c r="M29" s="104">
        <v>1940</v>
      </c>
      <c r="N29" s="105">
        <v>100</v>
      </c>
      <c r="O29" s="48">
        <f t="shared" si="9"/>
        <v>2040</v>
      </c>
      <c r="P29" s="104">
        <v>1990</v>
      </c>
      <c r="Q29" s="105">
        <v>100</v>
      </c>
      <c r="R29" s="48">
        <f t="shared" si="10"/>
        <v>2090</v>
      </c>
      <c r="S29" s="3"/>
    </row>
    <row r="30" spans="1:19" x14ac:dyDescent="0.25">
      <c r="A30" s="1"/>
      <c r="B30" s="54" t="s">
        <v>45</v>
      </c>
      <c r="C30" s="68" t="s">
        <v>46</v>
      </c>
      <c r="D30" s="46">
        <f>'[4]NR 2020'!G30</f>
        <v>1588.3</v>
      </c>
      <c r="E30" s="56">
        <f>'[4]NR 2020'!H30</f>
        <v>31.3</v>
      </c>
      <c r="F30" s="48">
        <f t="shared" si="6"/>
        <v>1619.6</v>
      </c>
      <c r="G30" s="46">
        <f>'[4]NR 2020'!M30</f>
        <v>1830</v>
      </c>
      <c r="H30" s="56">
        <f>'[4]NR 2020'!N30</f>
        <v>120</v>
      </c>
      <c r="I30" s="49">
        <f t="shared" si="7"/>
        <v>1950</v>
      </c>
      <c r="J30" s="57">
        <f>'[4]NR 2020'!Y30</f>
        <v>1875</v>
      </c>
      <c r="K30" s="103">
        <f>'[4]NR 2020'!Z30</f>
        <v>120</v>
      </c>
      <c r="L30" s="59">
        <f t="shared" si="8"/>
        <v>1995</v>
      </c>
      <c r="M30" s="104">
        <v>1975</v>
      </c>
      <c r="N30" s="105">
        <v>120</v>
      </c>
      <c r="O30" s="48">
        <f t="shared" si="9"/>
        <v>2095</v>
      </c>
      <c r="P30" s="104">
        <v>2050</v>
      </c>
      <c r="Q30" s="105">
        <v>125</v>
      </c>
      <c r="R30" s="48">
        <f t="shared" si="10"/>
        <v>2175</v>
      </c>
      <c r="S30" s="3"/>
    </row>
    <row r="31" spans="1:19" x14ac:dyDescent="0.25">
      <c r="A31" s="1"/>
      <c r="B31" s="54" t="s">
        <v>47</v>
      </c>
      <c r="C31" s="68" t="s">
        <v>48</v>
      </c>
      <c r="D31" s="46">
        <f>'[4]NR 2020'!G31</f>
        <v>1108.5999999999999</v>
      </c>
      <c r="E31" s="47">
        <f>'[4]NR 2020'!H31</f>
        <v>0</v>
      </c>
      <c r="F31" s="48">
        <f t="shared" si="6"/>
        <v>1108.5999999999999</v>
      </c>
      <c r="G31" s="46">
        <f>'[4]NR 2020'!M31</f>
        <v>1200</v>
      </c>
      <c r="H31" s="47">
        <f>'[4]NR 2020'!N31</f>
        <v>0</v>
      </c>
      <c r="I31" s="49">
        <f t="shared" si="7"/>
        <v>1200</v>
      </c>
      <c r="J31" s="57">
        <f>'[4]NR 2020'!Y31</f>
        <v>1270</v>
      </c>
      <c r="K31" s="58">
        <f>'[4]NR 2020'!Z31</f>
        <v>0</v>
      </c>
      <c r="L31" s="59">
        <f t="shared" si="8"/>
        <v>1270</v>
      </c>
      <c r="M31" s="104">
        <v>1400</v>
      </c>
      <c r="N31" s="104"/>
      <c r="O31" s="48">
        <f t="shared" si="9"/>
        <v>1400</v>
      </c>
      <c r="P31" s="104">
        <v>1390</v>
      </c>
      <c r="Q31" s="104"/>
      <c r="R31" s="48">
        <f t="shared" si="10"/>
        <v>1390</v>
      </c>
      <c r="S31" s="3"/>
    </row>
    <row r="32" spans="1:19" x14ac:dyDescent="0.25">
      <c r="A32" s="1"/>
      <c r="B32" s="54" t="s">
        <v>49</v>
      </c>
      <c r="C32" s="68" t="s">
        <v>50</v>
      </c>
      <c r="D32" s="46">
        <f>'[4]NR 2020'!G32</f>
        <v>20282.600000000002</v>
      </c>
      <c r="E32" s="47">
        <f>'[4]NR 2020'!H32</f>
        <v>0</v>
      </c>
      <c r="F32" s="48">
        <f t="shared" si="6"/>
        <v>20282.600000000002</v>
      </c>
      <c r="G32" s="46">
        <f>'[4]NR 2020'!M32</f>
        <v>18435</v>
      </c>
      <c r="H32" s="47">
        <f>'[4]NR 2020'!N32</f>
        <v>0</v>
      </c>
      <c r="I32" s="49">
        <f t="shared" si="7"/>
        <v>18435</v>
      </c>
      <c r="J32" s="57">
        <f>'[4]NR 2020'!Y32</f>
        <v>20916.5</v>
      </c>
      <c r="K32" s="58">
        <f>'[4]NR 2020'!Z32</f>
        <v>0</v>
      </c>
      <c r="L32" s="59">
        <f t="shared" si="8"/>
        <v>20916.5</v>
      </c>
      <c r="M32" s="104">
        <v>21268</v>
      </c>
      <c r="N32" s="104"/>
      <c r="O32" s="48">
        <f t="shared" si="9"/>
        <v>21268</v>
      </c>
      <c r="P32" s="104">
        <v>21953.200000000001</v>
      </c>
      <c r="Q32" s="104"/>
      <c r="R32" s="48">
        <f t="shared" si="10"/>
        <v>21953.200000000001</v>
      </c>
      <c r="S32" s="3"/>
    </row>
    <row r="33" spans="1:19" x14ac:dyDescent="0.25">
      <c r="A33" s="1"/>
      <c r="B33" s="54" t="s">
        <v>51</v>
      </c>
      <c r="C33" s="65" t="s">
        <v>52</v>
      </c>
      <c r="D33" s="46">
        <f>'[4]NR 2020'!G33</f>
        <v>19724.400000000001</v>
      </c>
      <c r="E33" s="47">
        <f>'[4]NR 2020'!H33</f>
        <v>0</v>
      </c>
      <c r="F33" s="48">
        <f t="shared" si="6"/>
        <v>19724.400000000001</v>
      </c>
      <c r="G33" s="46">
        <f>'[4]NR 2020'!M33</f>
        <v>18091</v>
      </c>
      <c r="H33" s="47">
        <f>'[4]NR 2020'!N33</f>
        <v>0</v>
      </c>
      <c r="I33" s="49">
        <f t="shared" si="7"/>
        <v>18091</v>
      </c>
      <c r="J33" s="57">
        <f>'[4]NR 2020'!Y33</f>
        <v>20566.5</v>
      </c>
      <c r="K33" s="58">
        <f>'[4]NR 2020'!Z33</f>
        <v>0</v>
      </c>
      <c r="L33" s="59">
        <f t="shared" si="8"/>
        <v>20566.5</v>
      </c>
      <c r="M33" s="104">
        <v>20928</v>
      </c>
      <c r="N33" s="104"/>
      <c r="O33" s="48">
        <f t="shared" si="9"/>
        <v>20928</v>
      </c>
      <c r="P33" s="104">
        <v>21583.200000000001</v>
      </c>
      <c r="Q33" s="104"/>
      <c r="R33" s="48">
        <f t="shared" si="10"/>
        <v>21583.200000000001</v>
      </c>
      <c r="S33" s="3"/>
    </row>
    <row r="34" spans="1:19" x14ac:dyDescent="0.25">
      <c r="A34" s="1"/>
      <c r="B34" s="54" t="s">
        <v>53</v>
      </c>
      <c r="C34" s="106" t="s">
        <v>54</v>
      </c>
      <c r="D34" s="46">
        <f>'[4]NR 2020'!G34</f>
        <v>558.20000000000005</v>
      </c>
      <c r="E34" s="47">
        <f>'[4]NR 2020'!H34</f>
        <v>0</v>
      </c>
      <c r="F34" s="48">
        <f t="shared" si="6"/>
        <v>558.20000000000005</v>
      </c>
      <c r="G34" s="46">
        <f>'[4]NR 2020'!M34</f>
        <v>344</v>
      </c>
      <c r="H34" s="47">
        <f>'[4]NR 2020'!N34</f>
        <v>0</v>
      </c>
      <c r="I34" s="49">
        <f t="shared" si="7"/>
        <v>344</v>
      </c>
      <c r="J34" s="57">
        <f>'[4]NR 2020'!Y34</f>
        <v>350</v>
      </c>
      <c r="K34" s="58">
        <f>'[4]NR 2020'!Z34</f>
        <v>0</v>
      </c>
      <c r="L34" s="59">
        <f t="shared" si="8"/>
        <v>350</v>
      </c>
      <c r="M34" s="104">
        <v>340</v>
      </c>
      <c r="N34" s="104"/>
      <c r="O34" s="48">
        <f t="shared" si="9"/>
        <v>340</v>
      </c>
      <c r="P34" s="104">
        <v>370</v>
      </c>
      <c r="Q34" s="104"/>
      <c r="R34" s="48">
        <f t="shared" si="10"/>
        <v>370</v>
      </c>
      <c r="S34" s="3"/>
    </row>
    <row r="35" spans="1:19" x14ac:dyDescent="0.25">
      <c r="A35" s="1"/>
      <c r="B35" s="54" t="s">
        <v>55</v>
      </c>
      <c r="C35" s="68" t="s">
        <v>56</v>
      </c>
      <c r="D35" s="46">
        <f>'[4]NR 2020'!G35</f>
        <v>6725.2</v>
      </c>
      <c r="E35" s="47">
        <f>'[4]NR 2020'!H35</f>
        <v>0</v>
      </c>
      <c r="F35" s="48">
        <f t="shared" si="6"/>
        <v>6725.2</v>
      </c>
      <c r="G35" s="46">
        <f>'[4]NR 2020'!M35</f>
        <v>6180</v>
      </c>
      <c r="H35" s="47">
        <f>'[4]NR 2020'!N35</f>
        <v>0</v>
      </c>
      <c r="I35" s="49">
        <f t="shared" si="7"/>
        <v>6180</v>
      </c>
      <c r="J35" s="57">
        <f>'[4]NR 2020'!Y35</f>
        <v>7362.8</v>
      </c>
      <c r="K35" s="58">
        <f>'[4]NR 2020'!Z35</f>
        <v>0</v>
      </c>
      <c r="L35" s="59">
        <f t="shared" si="8"/>
        <v>7362.8</v>
      </c>
      <c r="M35" s="104">
        <v>7492.2</v>
      </c>
      <c r="N35" s="104"/>
      <c r="O35" s="48">
        <f t="shared" si="9"/>
        <v>7492.2</v>
      </c>
      <c r="P35" s="104">
        <v>7726.8</v>
      </c>
      <c r="Q35" s="104"/>
      <c r="R35" s="48">
        <f t="shared" si="10"/>
        <v>7726.8</v>
      </c>
      <c r="S35" s="3"/>
    </row>
    <row r="36" spans="1:19" x14ac:dyDescent="0.25">
      <c r="A36" s="1"/>
      <c r="B36" s="54" t="s">
        <v>57</v>
      </c>
      <c r="C36" s="68" t="s">
        <v>58</v>
      </c>
      <c r="D36" s="46">
        <f>'[4]NR 2020'!G36</f>
        <v>0</v>
      </c>
      <c r="E36" s="47">
        <f>'[4]NR 2020'!H36</f>
        <v>0</v>
      </c>
      <c r="F36" s="48">
        <f t="shared" si="6"/>
        <v>0</v>
      </c>
      <c r="G36" s="46">
        <f>'[4]NR 2020'!M36</f>
        <v>0</v>
      </c>
      <c r="H36" s="47">
        <f>'[4]NR 2020'!N36</f>
        <v>0</v>
      </c>
      <c r="I36" s="49">
        <f t="shared" si="7"/>
        <v>0</v>
      </c>
      <c r="J36" s="57">
        <f>'[4]NR 2020'!Y36</f>
        <v>0</v>
      </c>
      <c r="K36" s="58">
        <f>'[4]NR 2020'!Z36</f>
        <v>0</v>
      </c>
      <c r="L36" s="59">
        <f t="shared" si="8"/>
        <v>0</v>
      </c>
      <c r="M36" s="104"/>
      <c r="N36" s="104"/>
      <c r="O36" s="48">
        <f t="shared" si="9"/>
        <v>0</v>
      </c>
      <c r="P36" s="104"/>
      <c r="Q36" s="104"/>
      <c r="R36" s="48">
        <f t="shared" si="10"/>
        <v>0</v>
      </c>
      <c r="S36" s="3"/>
    </row>
    <row r="37" spans="1:19" x14ac:dyDescent="0.25">
      <c r="A37" s="1"/>
      <c r="B37" s="54" t="s">
        <v>59</v>
      </c>
      <c r="C37" s="68" t="s">
        <v>60</v>
      </c>
      <c r="D37" s="46">
        <f>'[4]NR 2020'!G37</f>
        <v>1144.5</v>
      </c>
      <c r="E37" s="47">
        <f>'[4]NR 2020'!H37</f>
        <v>0</v>
      </c>
      <c r="F37" s="48">
        <f t="shared" si="6"/>
        <v>1144.5</v>
      </c>
      <c r="G37" s="46">
        <f>'[4]NR 2020'!M37</f>
        <v>758</v>
      </c>
      <c r="H37" s="47">
        <f>'[4]NR 2020'!N37</f>
        <v>0</v>
      </c>
      <c r="I37" s="49">
        <f t="shared" si="7"/>
        <v>758</v>
      </c>
      <c r="J37" s="57">
        <f>'[4]NR 2020'!Y37</f>
        <v>770.4</v>
      </c>
      <c r="K37" s="58">
        <f>'[4]NR 2020'!Z37</f>
        <v>0</v>
      </c>
      <c r="L37" s="59">
        <f t="shared" si="8"/>
        <v>770.4</v>
      </c>
      <c r="M37" s="104">
        <v>744.5</v>
      </c>
      <c r="N37" s="104"/>
      <c r="O37" s="48">
        <f t="shared" si="9"/>
        <v>744.5</v>
      </c>
      <c r="P37" s="104">
        <v>734.5</v>
      </c>
      <c r="Q37" s="104"/>
      <c r="R37" s="48">
        <f t="shared" si="10"/>
        <v>734.5</v>
      </c>
      <c r="S37" s="3"/>
    </row>
    <row r="38" spans="1:19" ht="15.75" thickBot="1" x14ac:dyDescent="0.3">
      <c r="A38" s="1"/>
      <c r="B38" s="107" t="s">
        <v>61</v>
      </c>
      <c r="C38" s="108" t="s">
        <v>62</v>
      </c>
      <c r="D38" s="46">
        <f>'[4]NR 2020'!G38</f>
        <v>614.29999999999995</v>
      </c>
      <c r="E38" s="47">
        <f>'[4]NR 2020'!H38</f>
        <v>0</v>
      </c>
      <c r="F38" s="72">
        <f t="shared" si="6"/>
        <v>614.29999999999995</v>
      </c>
      <c r="G38" s="46">
        <f>'[4]NR 2020'!M38</f>
        <v>709</v>
      </c>
      <c r="H38" s="47">
        <f>'[4]NR 2020'!N38</f>
        <v>0</v>
      </c>
      <c r="I38" s="73">
        <f t="shared" si="7"/>
        <v>709</v>
      </c>
      <c r="J38" s="57">
        <f>'[4]NR 2020'!Y38</f>
        <v>534.6</v>
      </c>
      <c r="K38" s="58">
        <f>'[4]NR 2020'!Z38</f>
        <v>0</v>
      </c>
      <c r="L38" s="59">
        <f t="shared" si="8"/>
        <v>534.6</v>
      </c>
      <c r="M38" s="109">
        <v>410.5</v>
      </c>
      <c r="N38" s="109"/>
      <c r="O38" s="72">
        <f t="shared" si="9"/>
        <v>410.5</v>
      </c>
      <c r="P38" s="109">
        <v>435.5</v>
      </c>
      <c r="Q38" s="109"/>
      <c r="R38" s="72">
        <f t="shared" si="10"/>
        <v>435.5</v>
      </c>
      <c r="S38" s="3"/>
    </row>
    <row r="39" spans="1:19" ht="15.75" thickBot="1" x14ac:dyDescent="0.3">
      <c r="A39" s="1"/>
      <c r="B39" s="77" t="s">
        <v>63</v>
      </c>
      <c r="C39" s="110" t="s">
        <v>64</v>
      </c>
      <c r="D39" s="111">
        <f>SUM(D28:D32)+SUM(D35:D38)</f>
        <v>33870.200000000004</v>
      </c>
      <c r="E39" s="111">
        <f>SUM(E28:E32)+SUM(E35:E38)</f>
        <v>31.3</v>
      </c>
      <c r="F39" s="112">
        <f>SUM(F35:F38)+SUM(F28:F32)</f>
        <v>33901.5</v>
      </c>
      <c r="G39" s="111">
        <f>SUM(G28:G32)+SUM(G35:G38)</f>
        <v>31647</v>
      </c>
      <c r="H39" s="111">
        <f>SUM(H28:H32)+SUM(H35:H38)</f>
        <v>120</v>
      </c>
      <c r="I39" s="113">
        <f>SUM(I35:I38)+SUM(I28:I32)</f>
        <v>31767</v>
      </c>
      <c r="J39" s="114">
        <f>SUM(J28:J32)+SUM(J35:J38)</f>
        <v>35249.300000000003</v>
      </c>
      <c r="K39" s="115">
        <f>SUM(K28:K32)+SUM(K35:K38)</f>
        <v>201</v>
      </c>
      <c r="L39" s="114">
        <f>SUM(L35:L38)+SUM(L28:L32)</f>
        <v>35450.300000000003</v>
      </c>
      <c r="M39" s="111">
        <f>SUM(M28:M32)+SUM(M35:M38)</f>
        <v>35930.199999999997</v>
      </c>
      <c r="N39" s="111">
        <f>SUM(N28:N32)+SUM(N35:N38)</f>
        <v>220</v>
      </c>
      <c r="O39" s="112">
        <f>SUM(O35:O38)+SUM(O28:O32)</f>
        <v>36150.199999999997</v>
      </c>
      <c r="P39" s="111">
        <f>SUM(P28:P32)+SUM(P35:P38)</f>
        <v>37050</v>
      </c>
      <c r="Q39" s="111">
        <f>SUM(Q28:Q32)+SUM(Q35:Q38)</f>
        <v>225</v>
      </c>
      <c r="R39" s="112">
        <f>SUM(R35:R38)+SUM(R28:R32)</f>
        <v>37275</v>
      </c>
      <c r="S39" s="3"/>
    </row>
    <row r="40" spans="1:19" ht="19.5" thickBot="1" x14ac:dyDescent="0.35">
      <c r="A40" s="1"/>
      <c r="B40" s="116" t="s">
        <v>65</v>
      </c>
      <c r="C40" s="117" t="s">
        <v>66</v>
      </c>
      <c r="D40" s="118">
        <f t="shared" ref="D40:R40" si="11">D24-D39</f>
        <v>-60.099999999998545</v>
      </c>
      <c r="E40" s="118">
        <f t="shared" si="11"/>
        <v>93.8</v>
      </c>
      <c r="F40" s="119">
        <f t="shared" si="11"/>
        <v>33.700000000004366</v>
      </c>
      <c r="G40" s="118">
        <f t="shared" si="11"/>
        <v>0</v>
      </c>
      <c r="H40" s="118">
        <f t="shared" si="11"/>
        <v>0</v>
      </c>
      <c r="I40" s="120">
        <f t="shared" si="11"/>
        <v>0</v>
      </c>
      <c r="J40" s="118">
        <f t="shared" si="11"/>
        <v>0</v>
      </c>
      <c r="K40" s="118">
        <f t="shared" si="11"/>
        <v>0</v>
      </c>
      <c r="L40" s="119">
        <f t="shared" si="11"/>
        <v>0</v>
      </c>
      <c r="M40" s="121">
        <f t="shared" si="11"/>
        <v>0</v>
      </c>
      <c r="N40" s="118">
        <f t="shared" si="11"/>
        <v>0</v>
      </c>
      <c r="O40" s="119">
        <f t="shared" si="11"/>
        <v>0</v>
      </c>
      <c r="P40" s="118">
        <f t="shared" si="11"/>
        <v>0</v>
      </c>
      <c r="Q40" s="118">
        <f t="shared" si="11"/>
        <v>0</v>
      </c>
      <c r="R40" s="119">
        <f t="shared" si="11"/>
        <v>0</v>
      </c>
      <c r="S40" s="3"/>
    </row>
    <row r="41" spans="1:19" ht="15.75" thickBot="1" x14ac:dyDescent="0.3">
      <c r="A41" s="1"/>
      <c r="B41" s="122" t="s">
        <v>67</v>
      </c>
      <c r="C41" s="123" t="s">
        <v>68</v>
      </c>
      <c r="D41" s="124"/>
      <c r="E41" s="125"/>
      <c r="F41" s="126">
        <f>F40-D16</f>
        <v>-4471.7999999999956</v>
      </c>
      <c r="G41" s="124"/>
      <c r="H41" s="127"/>
      <c r="I41" s="128">
        <f>I40-G16</f>
        <v>-5215</v>
      </c>
      <c r="J41" s="129"/>
      <c r="K41" s="127"/>
      <c r="L41" s="126">
        <f>L40-J16</f>
        <v>-5370</v>
      </c>
      <c r="M41" s="130"/>
      <c r="N41" s="127"/>
      <c r="O41" s="126">
        <f>O40-M16</f>
        <v>-5530</v>
      </c>
      <c r="P41" s="124"/>
      <c r="Q41" s="127"/>
      <c r="R41" s="126">
        <f>R40-P16</f>
        <v>-5650</v>
      </c>
      <c r="S41" s="3"/>
    </row>
    <row r="42" spans="1:19" s="136" customFormat="1" ht="8.25" customHeight="1" thickBot="1" x14ac:dyDescent="0.3">
      <c r="A42" s="131"/>
      <c r="B42" s="132"/>
      <c r="C42" s="133"/>
      <c r="D42" s="131"/>
      <c r="E42" s="134"/>
      <c r="F42" s="134"/>
      <c r="G42" s="131"/>
      <c r="H42" s="134"/>
      <c r="I42" s="134"/>
      <c r="J42" s="134"/>
      <c r="K42" s="134"/>
      <c r="L42" s="135"/>
      <c r="M42" s="135"/>
      <c r="N42" s="135"/>
      <c r="O42" s="135"/>
      <c r="P42" s="135"/>
      <c r="Q42" s="135"/>
      <c r="R42" s="135"/>
      <c r="S42" s="135"/>
    </row>
    <row r="43" spans="1:19" s="136" customFormat="1" ht="15.75" customHeight="1" x14ac:dyDescent="0.25">
      <c r="A43" s="131"/>
      <c r="B43" s="137"/>
      <c r="C43" s="138" t="s">
        <v>69</v>
      </c>
      <c r="D43" s="139" t="s">
        <v>70</v>
      </c>
      <c r="E43" s="134"/>
      <c r="F43" s="140"/>
      <c r="G43" s="139" t="s">
        <v>71</v>
      </c>
      <c r="H43" s="134"/>
      <c r="I43" s="134"/>
      <c r="J43" s="139" t="s">
        <v>72</v>
      </c>
      <c r="K43" s="134"/>
      <c r="L43" s="134"/>
      <c r="M43" s="139" t="s">
        <v>73</v>
      </c>
      <c r="N43" s="135"/>
      <c r="O43" s="135"/>
      <c r="P43" s="139" t="s">
        <v>73</v>
      </c>
      <c r="Q43" s="135"/>
      <c r="R43" s="135"/>
      <c r="S43" s="135"/>
    </row>
    <row r="44" spans="1:19" ht="15.75" thickBot="1" x14ac:dyDescent="0.3">
      <c r="A44" s="1"/>
      <c r="B44" s="137"/>
      <c r="C44" s="141"/>
      <c r="D44" s="142">
        <v>673</v>
      </c>
      <c r="E44" s="134"/>
      <c r="F44" s="140"/>
      <c r="G44" s="142">
        <v>673</v>
      </c>
      <c r="H44" s="143"/>
      <c r="I44" s="143"/>
      <c r="J44" s="142">
        <v>673</v>
      </c>
      <c r="K44" s="143"/>
      <c r="L44" s="143"/>
      <c r="M44" s="142">
        <v>673</v>
      </c>
      <c r="N44" s="3"/>
      <c r="O44" s="3"/>
      <c r="P44" s="142">
        <v>673</v>
      </c>
      <c r="Q44" s="3"/>
      <c r="R44" s="3"/>
      <c r="S44" s="3"/>
    </row>
    <row r="45" spans="1:19" s="136" customFormat="1" ht="8.25" customHeight="1" thickBot="1" x14ac:dyDescent="0.3">
      <c r="A45" s="131"/>
      <c r="B45" s="137"/>
      <c r="C45" s="133"/>
      <c r="D45" s="134"/>
      <c r="E45" s="134"/>
      <c r="F45" s="140"/>
      <c r="G45" s="134"/>
      <c r="H45" s="134"/>
      <c r="I45" s="140"/>
      <c r="J45" s="140"/>
      <c r="K45" s="140"/>
      <c r="L45" s="135"/>
      <c r="M45" s="135"/>
      <c r="N45" s="135"/>
      <c r="O45" s="135"/>
      <c r="P45" s="135"/>
      <c r="Q45" s="135"/>
      <c r="R45" s="135"/>
      <c r="S45" s="135"/>
    </row>
    <row r="46" spans="1:19" s="136" customFormat="1" ht="37.5" customHeight="1" thickBot="1" x14ac:dyDescent="0.3">
      <c r="A46" s="131"/>
      <c r="B46" s="137"/>
      <c r="C46" s="138" t="s">
        <v>74</v>
      </c>
      <c r="D46" s="144" t="s">
        <v>75</v>
      </c>
      <c r="E46" s="145" t="s">
        <v>76</v>
      </c>
      <c r="F46" s="140"/>
      <c r="G46" s="144" t="s">
        <v>75</v>
      </c>
      <c r="H46" s="145" t="s">
        <v>76</v>
      </c>
      <c r="I46" s="135"/>
      <c r="J46" s="144" t="s">
        <v>75</v>
      </c>
      <c r="K46" s="145" t="s">
        <v>76</v>
      </c>
      <c r="L46" s="146"/>
      <c r="M46" s="144" t="s">
        <v>75</v>
      </c>
      <c r="N46" s="145" t="s">
        <v>76</v>
      </c>
      <c r="O46" s="135"/>
      <c r="P46" s="144" t="s">
        <v>75</v>
      </c>
      <c r="Q46" s="145" t="s">
        <v>76</v>
      </c>
      <c r="R46" s="135"/>
      <c r="S46" s="135"/>
    </row>
    <row r="47" spans="1:19" ht="15.75" thickBot="1" x14ac:dyDescent="0.3">
      <c r="A47" s="1"/>
      <c r="B47" s="147"/>
      <c r="C47" s="148"/>
      <c r="D47" s="149">
        <v>0</v>
      </c>
      <c r="E47" s="150">
        <v>0</v>
      </c>
      <c r="F47" s="140"/>
      <c r="G47" s="149">
        <v>0</v>
      </c>
      <c r="H47" s="150">
        <v>0</v>
      </c>
      <c r="I47" s="3"/>
      <c r="J47" s="149">
        <v>820</v>
      </c>
      <c r="K47" s="150">
        <v>0</v>
      </c>
      <c r="L47" s="143"/>
      <c r="M47" s="149">
        <v>800</v>
      </c>
      <c r="N47" s="150">
        <v>0</v>
      </c>
      <c r="O47" s="3"/>
      <c r="P47" s="149">
        <v>700</v>
      </c>
      <c r="Q47" s="150">
        <v>0</v>
      </c>
      <c r="R47" s="3"/>
      <c r="S47" s="3"/>
    </row>
    <row r="48" spans="1:19" x14ac:dyDescent="0.25">
      <c r="A48" s="1"/>
      <c r="B48" s="147"/>
      <c r="C48" s="133"/>
      <c r="D48" s="134"/>
      <c r="E48" s="134"/>
      <c r="F48" s="140"/>
      <c r="G48" s="134"/>
      <c r="H48" s="134"/>
      <c r="I48" s="140"/>
      <c r="J48" s="140"/>
      <c r="K48" s="140"/>
      <c r="L48" s="135"/>
      <c r="M48" s="3"/>
      <c r="N48" s="135"/>
      <c r="O48" s="135"/>
      <c r="P48" s="3"/>
      <c r="Q48" s="3"/>
      <c r="R48" s="3"/>
      <c r="S48" s="3"/>
    </row>
    <row r="49" spans="1:19" x14ac:dyDescent="0.25">
      <c r="A49" s="1"/>
      <c r="B49" s="147"/>
      <c r="C49" s="151" t="s">
        <v>77</v>
      </c>
      <c r="D49" s="152" t="s">
        <v>78</v>
      </c>
      <c r="E49" s="134"/>
      <c r="F49" s="3"/>
      <c r="G49" s="152" t="s">
        <v>79</v>
      </c>
      <c r="H49" s="3"/>
      <c r="I49" s="3"/>
      <c r="J49" s="152" t="s">
        <v>80</v>
      </c>
      <c r="K49" s="3"/>
      <c r="L49" s="153"/>
      <c r="M49" s="152" t="s">
        <v>81</v>
      </c>
      <c r="N49" s="153"/>
      <c r="O49" s="153"/>
      <c r="P49" s="152" t="s">
        <v>82</v>
      </c>
      <c r="Q49" s="3"/>
      <c r="R49" s="3"/>
      <c r="S49" s="3"/>
    </row>
    <row r="50" spans="1:19" x14ac:dyDescent="0.25">
      <c r="A50" s="1"/>
      <c r="B50" s="147"/>
      <c r="C50" s="154" t="s">
        <v>83</v>
      </c>
      <c r="D50" s="155">
        <f>SUM(D51:D54)</f>
        <v>3817.2000000000003</v>
      </c>
      <c r="E50" s="134"/>
      <c r="F50" s="3"/>
      <c r="G50" s="155">
        <f>SUM(G51:G54)</f>
        <v>1006.5</v>
      </c>
      <c r="H50" s="3"/>
      <c r="I50" s="3"/>
      <c r="J50" s="155">
        <f>SUM(J51:J54)</f>
        <v>857.3</v>
      </c>
      <c r="K50" s="3"/>
      <c r="L50" s="156"/>
      <c r="M50" s="155">
        <f>SUM(M51:M54)</f>
        <v>922.59999999999991</v>
      </c>
      <c r="N50" s="156"/>
      <c r="O50" s="156"/>
      <c r="P50" s="155">
        <f>SUM(P51:P54)</f>
        <v>894.80000000000007</v>
      </c>
      <c r="Q50" s="3"/>
      <c r="R50" s="3"/>
      <c r="S50" s="3"/>
    </row>
    <row r="51" spans="1:19" x14ac:dyDescent="0.25">
      <c r="A51" s="1"/>
      <c r="B51" s="147"/>
      <c r="C51" s="154" t="s">
        <v>84</v>
      </c>
      <c r="D51" s="155">
        <v>2622.3</v>
      </c>
      <c r="E51" s="134"/>
      <c r="F51" s="3"/>
      <c r="G51" s="155">
        <v>6.2</v>
      </c>
      <c r="H51" s="3"/>
      <c r="I51" s="3"/>
      <c r="J51" s="155">
        <v>63.8</v>
      </c>
      <c r="K51" s="3"/>
      <c r="L51" s="156"/>
      <c r="M51" s="155">
        <v>88.5</v>
      </c>
      <c r="N51" s="156"/>
      <c r="O51" s="156"/>
      <c r="P51" s="155">
        <v>102.6</v>
      </c>
      <c r="Q51" s="3"/>
      <c r="R51" s="3"/>
      <c r="S51" s="3"/>
    </row>
    <row r="52" spans="1:19" x14ac:dyDescent="0.25">
      <c r="A52" s="1"/>
      <c r="B52" s="147"/>
      <c r="C52" s="154" t="s">
        <v>85</v>
      </c>
      <c r="D52" s="155">
        <v>582.4</v>
      </c>
      <c r="E52" s="134"/>
      <c r="F52" s="3"/>
      <c r="G52" s="155">
        <v>736.8</v>
      </c>
      <c r="H52" s="3"/>
      <c r="I52" s="3"/>
      <c r="J52" s="155">
        <v>280.5</v>
      </c>
      <c r="K52" s="3"/>
      <c r="L52" s="156"/>
      <c r="M52" s="155">
        <v>352.2</v>
      </c>
      <c r="N52" s="156"/>
      <c r="O52" s="156"/>
      <c r="P52" s="155">
        <v>302</v>
      </c>
      <c r="Q52" s="3"/>
      <c r="R52" s="3"/>
      <c r="S52" s="3"/>
    </row>
    <row r="53" spans="1:19" x14ac:dyDescent="0.25">
      <c r="A53" s="1"/>
      <c r="B53" s="147"/>
      <c r="C53" s="154" t="s">
        <v>86</v>
      </c>
      <c r="D53" s="155">
        <v>275.10000000000002</v>
      </c>
      <c r="E53" s="134"/>
      <c r="F53" s="3"/>
      <c r="G53" s="155">
        <v>87.4</v>
      </c>
      <c r="H53" s="3"/>
      <c r="I53" s="3"/>
      <c r="J53" s="155">
        <v>125.1</v>
      </c>
      <c r="K53" s="3"/>
      <c r="L53" s="156"/>
      <c r="M53" s="155">
        <v>125.1</v>
      </c>
      <c r="N53" s="156"/>
      <c r="O53" s="156"/>
      <c r="P53" s="155">
        <v>125.1</v>
      </c>
      <c r="Q53" s="3"/>
      <c r="R53" s="3"/>
      <c r="S53" s="3"/>
    </row>
    <row r="54" spans="1:19" x14ac:dyDescent="0.25">
      <c r="A54" s="1"/>
      <c r="B54" s="147"/>
      <c r="C54" s="157" t="s">
        <v>87</v>
      </c>
      <c r="D54" s="155">
        <v>337.4</v>
      </c>
      <c r="E54" s="134"/>
      <c r="F54" s="3"/>
      <c r="G54" s="155">
        <v>176.1</v>
      </c>
      <c r="H54" s="3"/>
      <c r="I54" s="3"/>
      <c r="J54" s="155">
        <v>387.9</v>
      </c>
      <c r="K54" s="3"/>
      <c r="L54" s="156"/>
      <c r="M54" s="155">
        <v>356.8</v>
      </c>
      <c r="N54" s="156"/>
      <c r="O54" s="156"/>
      <c r="P54" s="155">
        <v>365.1</v>
      </c>
      <c r="Q54" s="3"/>
      <c r="R54" s="3"/>
      <c r="S54" s="3"/>
    </row>
    <row r="55" spans="1:19" ht="10.5" customHeight="1" x14ac:dyDescent="0.25">
      <c r="A55" s="1"/>
      <c r="B55" s="147"/>
      <c r="C55" s="133"/>
      <c r="D55" s="134"/>
      <c r="E55" s="134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</row>
    <row r="56" spans="1:19" x14ac:dyDescent="0.25">
      <c r="A56" s="1"/>
      <c r="B56" s="147"/>
      <c r="C56" s="151" t="s">
        <v>88</v>
      </c>
      <c r="D56" s="152" t="s">
        <v>78</v>
      </c>
      <c r="E56" s="134"/>
      <c r="F56" s="140"/>
      <c r="G56" s="152" t="s">
        <v>89</v>
      </c>
      <c r="H56" s="134"/>
      <c r="I56" s="140"/>
      <c r="J56" s="152" t="s">
        <v>80</v>
      </c>
      <c r="K56" s="140"/>
      <c r="L56" s="3"/>
      <c r="M56" s="152" t="s">
        <v>81</v>
      </c>
      <c r="N56" s="153"/>
      <c r="O56" s="153"/>
      <c r="P56" s="152" t="s">
        <v>82</v>
      </c>
      <c r="Q56" s="3"/>
      <c r="R56" s="3"/>
      <c r="S56" s="3"/>
    </row>
    <row r="57" spans="1:19" x14ac:dyDescent="0.25">
      <c r="A57" s="1"/>
      <c r="B57" s="147"/>
      <c r="C57" s="154"/>
      <c r="D57" s="158">
        <v>53.9</v>
      </c>
      <c r="E57" s="134"/>
      <c r="F57" s="140"/>
      <c r="G57" s="158">
        <v>54</v>
      </c>
      <c r="H57" s="134"/>
      <c r="I57" s="140"/>
      <c r="J57" s="158">
        <v>54.9</v>
      </c>
      <c r="K57" s="140"/>
      <c r="L57" s="3"/>
      <c r="M57" s="158">
        <v>54.2</v>
      </c>
      <c r="N57" s="3"/>
      <c r="O57" s="3"/>
      <c r="P57" s="158">
        <v>54.6</v>
      </c>
      <c r="Q57" s="3"/>
      <c r="R57" s="3"/>
      <c r="S57" s="3"/>
    </row>
    <row r="58" spans="1:19" x14ac:dyDescent="0.25">
      <c r="A58" s="1"/>
      <c r="B58" s="147"/>
      <c r="C58" s="133"/>
      <c r="D58" s="134"/>
      <c r="E58" s="134"/>
      <c r="F58" s="140"/>
      <c r="G58" s="134"/>
      <c r="H58" s="134"/>
      <c r="I58" s="140"/>
      <c r="J58" s="140"/>
      <c r="K58" s="140"/>
      <c r="L58" s="3"/>
      <c r="M58" s="3"/>
      <c r="N58" s="3"/>
      <c r="O58" s="3"/>
      <c r="P58" s="3"/>
      <c r="Q58" s="3"/>
      <c r="R58" s="3"/>
      <c r="S58" s="3"/>
    </row>
    <row r="59" spans="1:19" x14ac:dyDescent="0.25">
      <c r="A59" s="1"/>
      <c r="B59" s="159" t="s">
        <v>90</v>
      </c>
      <c r="C59" s="160"/>
      <c r="D59" s="161"/>
      <c r="E59" s="161"/>
      <c r="F59" s="161"/>
      <c r="G59" s="161"/>
      <c r="H59" s="161"/>
      <c r="I59" s="161"/>
      <c r="J59" s="161"/>
      <c r="K59" s="161"/>
      <c r="L59" s="162"/>
      <c r="M59" s="162"/>
      <c r="N59" s="162"/>
      <c r="O59" s="162"/>
      <c r="P59" s="162"/>
      <c r="Q59" s="162"/>
      <c r="R59" s="163"/>
      <c r="S59" s="3"/>
    </row>
    <row r="60" spans="1:19" x14ac:dyDescent="0.25">
      <c r="A60" s="1"/>
      <c r="B60" s="164"/>
      <c r="C60" s="136"/>
      <c r="D60" s="136"/>
      <c r="E60" s="136"/>
      <c r="F60" s="136"/>
      <c r="G60" s="136"/>
      <c r="H60" s="136"/>
      <c r="I60" s="136"/>
      <c r="J60" s="136"/>
      <c r="K60" s="136"/>
      <c r="L60" s="136"/>
      <c r="M60" s="136"/>
      <c r="N60" s="136"/>
      <c r="O60" s="136"/>
      <c r="P60" s="136"/>
      <c r="Q60" s="136"/>
      <c r="R60" s="165"/>
      <c r="S60" s="3"/>
    </row>
    <row r="61" spans="1:19" x14ac:dyDescent="0.25">
      <c r="A61" s="1"/>
      <c r="B61" s="166"/>
      <c r="C61" s="167"/>
      <c r="D61" s="167"/>
      <c r="E61" s="167"/>
      <c r="F61" s="167"/>
      <c r="G61" s="167"/>
      <c r="H61" s="167"/>
      <c r="I61" s="167"/>
      <c r="J61" s="167"/>
      <c r="K61" s="167"/>
      <c r="L61" s="136"/>
      <c r="M61" s="136"/>
      <c r="N61" s="136"/>
      <c r="O61" s="136"/>
      <c r="P61" s="136"/>
      <c r="Q61" s="136"/>
      <c r="R61" s="165"/>
      <c r="S61" s="3"/>
    </row>
    <row r="62" spans="1:19" x14ac:dyDescent="0.25">
      <c r="A62" s="1"/>
      <c r="B62" s="166"/>
      <c r="C62" s="167"/>
      <c r="D62" s="167"/>
      <c r="E62" s="167"/>
      <c r="F62" s="167"/>
      <c r="G62" s="167"/>
      <c r="H62" s="167"/>
      <c r="I62" s="167"/>
      <c r="J62" s="167"/>
      <c r="K62" s="167"/>
      <c r="L62" s="136"/>
      <c r="M62" s="136"/>
      <c r="N62" s="136"/>
      <c r="O62" s="136"/>
      <c r="P62" s="136"/>
      <c r="Q62" s="136"/>
      <c r="R62" s="165"/>
      <c r="S62" s="3"/>
    </row>
    <row r="63" spans="1:19" x14ac:dyDescent="0.25">
      <c r="A63" s="1"/>
      <c r="B63" s="166"/>
      <c r="C63" s="167"/>
      <c r="D63" s="167"/>
      <c r="E63" s="167"/>
      <c r="F63" s="167"/>
      <c r="G63" s="167"/>
      <c r="H63" s="167"/>
      <c r="I63" s="167"/>
      <c r="J63" s="167"/>
      <c r="K63" s="167"/>
      <c r="L63" s="136"/>
      <c r="M63" s="136"/>
      <c r="N63" s="136"/>
      <c r="O63" s="136"/>
      <c r="P63" s="136"/>
      <c r="Q63" s="136"/>
      <c r="R63" s="165"/>
      <c r="S63" s="3"/>
    </row>
    <row r="64" spans="1:19" x14ac:dyDescent="0.25">
      <c r="A64" s="1"/>
      <c r="B64" s="166"/>
      <c r="C64" s="167"/>
      <c r="D64" s="167"/>
      <c r="E64" s="167"/>
      <c r="F64" s="167"/>
      <c r="G64" s="167"/>
      <c r="H64" s="167"/>
      <c r="I64" s="167"/>
      <c r="J64" s="167"/>
      <c r="K64" s="167"/>
      <c r="L64" s="136"/>
      <c r="M64" s="136"/>
      <c r="N64" s="136"/>
      <c r="O64" s="136"/>
      <c r="P64" s="136"/>
      <c r="Q64" s="136"/>
      <c r="R64" s="165"/>
      <c r="S64" s="3"/>
    </row>
    <row r="65" spans="1:19" x14ac:dyDescent="0.25">
      <c r="A65" s="1"/>
      <c r="B65" s="168"/>
      <c r="C65" s="169"/>
      <c r="D65" s="170"/>
      <c r="E65" s="170"/>
      <c r="F65" s="170"/>
      <c r="G65" s="170"/>
      <c r="H65" s="170"/>
      <c r="I65" s="170"/>
      <c r="J65" s="170"/>
      <c r="K65" s="170"/>
      <c r="L65" s="136"/>
      <c r="M65" s="136"/>
      <c r="N65" s="136"/>
      <c r="O65" s="136"/>
      <c r="P65" s="136"/>
      <c r="Q65" s="136"/>
      <c r="R65" s="165"/>
      <c r="S65" s="3"/>
    </row>
    <row r="66" spans="1:19" x14ac:dyDescent="0.25">
      <c r="A66" s="1"/>
      <c r="B66" s="171"/>
      <c r="C66" s="172"/>
      <c r="D66" s="170"/>
      <c r="E66" s="170"/>
      <c r="F66" s="170"/>
      <c r="G66" s="170"/>
      <c r="H66" s="170"/>
      <c r="I66" s="170"/>
      <c r="J66" s="170"/>
      <c r="K66" s="170"/>
      <c r="L66" s="136"/>
      <c r="M66" s="136"/>
      <c r="N66" s="136"/>
      <c r="O66" s="136"/>
      <c r="P66" s="136"/>
      <c r="Q66" s="136"/>
      <c r="R66" s="165"/>
      <c r="S66" s="3"/>
    </row>
    <row r="67" spans="1:19" x14ac:dyDescent="0.25">
      <c r="A67" s="1"/>
      <c r="B67" s="168"/>
      <c r="C67" s="173"/>
      <c r="D67" s="170"/>
      <c r="E67" s="170"/>
      <c r="F67" s="170"/>
      <c r="G67" s="170"/>
      <c r="H67" s="170"/>
      <c r="I67" s="170"/>
      <c r="J67" s="170"/>
      <c r="K67" s="170"/>
      <c r="L67" s="136"/>
      <c r="M67" s="136"/>
      <c r="N67" s="136"/>
      <c r="O67" s="136"/>
      <c r="P67" s="136"/>
      <c r="Q67" s="136"/>
      <c r="R67" s="165"/>
      <c r="S67" s="3"/>
    </row>
    <row r="68" spans="1:19" x14ac:dyDescent="0.25">
      <c r="A68" s="1"/>
      <c r="B68" s="168"/>
      <c r="C68" s="173"/>
      <c r="D68" s="170"/>
      <c r="E68" s="170"/>
      <c r="F68" s="170"/>
      <c r="G68" s="170"/>
      <c r="H68" s="170"/>
      <c r="I68" s="170"/>
      <c r="J68" s="170"/>
      <c r="K68" s="170"/>
      <c r="L68" s="136"/>
      <c r="M68" s="136"/>
      <c r="N68" s="136"/>
      <c r="O68" s="136"/>
      <c r="P68" s="136"/>
      <c r="Q68" s="136"/>
      <c r="R68" s="165"/>
      <c r="S68" s="3"/>
    </row>
    <row r="69" spans="1:19" x14ac:dyDescent="0.25">
      <c r="A69" s="1"/>
      <c r="B69" s="174"/>
      <c r="C69" s="175"/>
      <c r="D69" s="176"/>
      <c r="E69" s="176"/>
      <c r="F69" s="176"/>
      <c r="G69" s="176"/>
      <c r="H69" s="176"/>
      <c r="I69" s="176"/>
      <c r="J69" s="176"/>
      <c r="K69" s="176"/>
      <c r="L69" s="177"/>
      <c r="M69" s="177"/>
      <c r="N69" s="177"/>
      <c r="O69" s="177"/>
      <c r="P69" s="177"/>
      <c r="Q69" s="177"/>
      <c r="R69" s="178"/>
      <c r="S69" s="3"/>
    </row>
    <row r="70" spans="1:19" x14ac:dyDescent="0.25">
      <c r="A70" s="131"/>
      <c r="B70" s="179"/>
      <c r="C70" s="180"/>
      <c r="D70" s="181"/>
      <c r="E70" s="181"/>
      <c r="F70" s="181"/>
      <c r="G70" s="181"/>
      <c r="H70" s="181"/>
      <c r="I70" s="181"/>
      <c r="J70" s="181"/>
      <c r="K70" s="181"/>
      <c r="L70" s="3"/>
      <c r="M70" s="3"/>
      <c r="N70" s="3"/>
      <c r="O70" s="3"/>
      <c r="P70" s="3"/>
      <c r="Q70" s="3"/>
      <c r="R70" s="3"/>
      <c r="S70" s="3"/>
    </row>
    <row r="71" spans="1:19" x14ac:dyDescent="0.25">
      <c r="A71" s="1"/>
      <c r="B71" s="182"/>
      <c r="C71" s="182"/>
      <c r="D71" s="182"/>
      <c r="E71" s="182"/>
      <c r="F71" s="182"/>
      <c r="G71" s="182"/>
      <c r="H71" s="182"/>
      <c r="I71" s="182"/>
      <c r="J71" s="182"/>
      <c r="K71" s="182"/>
      <c r="L71" s="3"/>
      <c r="M71" s="3"/>
      <c r="N71" s="3"/>
      <c r="O71" s="3"/>
      <c r="P71" s="3"/>
      <c r="Q71" s="3"/>
      <c r="R71" s="3"/>
      <c r="S71" s="3"/>
    </row>
    <row r="72" spans="1:19" x14ac:dyDescent="0.25">
      <c r="A72" s="1"/>
      <c r="B72" s="182" t="s">
        <v>91</v>
      </c>
      <c r="C72" s="183">
        <v>43705</v>
      </c>
      <c r="D72" s="170" t="s">
        <v>99</v>
      </c>
      <c r="E72" s="182"/>
      <c r="F72" s="182" t="s">
        <v>92</v>
      </c>
      <c r="G72" s="184" t="s">
        <v>100</v>
      </c>
      <c r="H72" s="182"/>
      <c r="I72" s="182"/>
      <c r="J72" s="182"/>
      <c r="K72" s="182"/>
      <c r="L72" s="3"/>
      <c r="M72" s="3"/>
      <c r="N72" s="3"/>
      <c r="O72" s="3"/>
      <c r="P72" s="3"/>
      <c r="Q72" s="3"/>
      <c r="R72" s="3"/>
      <c r="S72" s="3"/>
    </row>
    <row r="73" spans="1:19" ht="7.5" customHeight="1" x14ac:dyDescent="0.25">
      <c r="A73" s="1"/>
      <c r="B73" s="182"/>
      <c r="C73" s="182"/>
      <c r="D73" s="182"/>
      <c r="E73" s="182"/>
      <c r="F73" s="182"/>
      <c r="G73" s="182"/>
      <c r="H73" s="182"/>
      <c r="I73" s="182"/>
      <c r="J73" s="182"/>
      <c r="K73" s="182"/>
      <c r="L73" s="3"/>
      <c r="M73" s="3"/>
      <c r="N73" s="3"/>
      <c r="O73" s="3"/>
      <c r="P73" s="3"/>
      <c r="Q73" s="3"/>
      <c r="R73" s="3"/>
      <c r="S73" s="3"/>
    </row>
    <row r="74" spans="1:19" x14ac:dyDescent="0.25">
      <c r="A74" s="1"/>
      <c r="B74" s="182"/>
      <c r="C74" s="182"/>
      <c r="D74" s="185"/>
      <c r="E74" s="182"/>
      <c r="F74" s="182" t="s">
        <v>94</v>
      </c>
      <c r="G74" s="186"/>
      <c r="H74" s="182"/>
      <c r="I74" s="182"/>
      <c r="J74" s="182"/>
      <c r="K74" s="182"/>
      <c r="L74" s="3"/>
      <c r="M74" s="3"/>
      <c r="N74" s="3"/>
      <c r="O74" s="3"/>
      <c r="P74" s="3"/>
      <c r="Q74" s="3"/>
      <c r="R74" s="3"/>
      <c r="S74" s="3"/>
    </row>
    <row r="75" spans="1:19" x14ac:dyDescent="0.25">
      <c r="A75" s="1"/>
      <c r="B75" s="182"/>
      <c r="C75" s="182"/>
      <c r="D75" s="185"/>
      <c r="E75" s="182"/>
      <c r="F75" s="182"/>
      <c r="G75" s="186"/>
      <c r="H75" s="182"/>
      <c r="I75" s="182"/>
      <c r="J75" s="182"/>
      <c r="K75" s="182"/>
      <c r="L75" s="3"/>
      <c r="M75" s="3"/>
      <c r="N75" s="3"/>
      <c r="O75" s="3"/>
      <c r="P75" s="3"/>
      <c r="Q75" s="3"/>
      <c r="R75" s="3"/>
      <c r="S75" s="3"/>
    </row>
    <row r="76" spans="1:19" x14ac:dyDescent="0.25">
      <c r="A76" s="1"/>
      <c r="B76" s="182"/>
      <c r="C76" s="182"/>
      <c r="D76" s="182"/>
      <c r="E76" s="182"/>
      <c r="F76" s="182"/>
      <c r="G76" s="182"/>
      <c r="H76" s="182"/>
      <c r="I76" s="182"/>
      <c r="J76" s="182"/>
      <c r="K76" s="182"/>
      <c r="L76" s="3"/>
      <c r="M76" s="3"/>
      <c r="N76" s="3"/>
      <c r="O76" s="3"/>
      <c r="P76" s="3"/>
      <c r="Q76" s="3"/>
      <c r="R76" s="3"/>
      <c r="S76" s="3"/>
    </row>
    <row r="77" spans="1:19" x14ac:dyDescent="0.25">
      <c r="A77" s="131"/>
      <c r="B77" s="179"/>
      <c r="C77" s="180"/>
      <c r="D77" s="181"/>
      <c r="E77" s="181"/>
      <c r="F77" s="181"/>
      <c r="G77" s="181"/>
      <c r="H77" s="181"/>
      <c r="I77" s="181"/>
      <c r="J77" s="181"/>
      <c r="K77" s="181"/>
      <c r="L77" s="3"/>
      <c r="M77" s="3"/>
      <c r="N77" s="3"/>
      <c r="O77" s="3"/>
      <c r="P77" s="3"/>
      <c r="Q77" s="3"/>
      <c r="R77" s="3"/>
      <c r="S77" s="3"/>
    </row>
    <row r="78" spans="1:19" hidden="1" x14ac:dyDescent="0.25"/>
    <row r="79" spans="1:19" hidden="1" x14ac:dyDescent="0.25"/>
    <row r="80" spans="1:19" hidden="1" x14ac:dyDescent="0.25"/>
    <row r="81" hidden="1" x14ac:dyDescent="0.25"/>
    <row r="82" hidden="1" x14ac:dyDescent="0.25"/>
    <row r="83" hidden="1" x14ac:dyDescent="0.25"/>
    <row r="84" hidden="1" x14ac:dyDescent="0.25"/>
    <row r="85" hidden="1" x14ac:dyDescent="0.25"/>
    <row r="86" hidden="1" x14ac:dyDescent="0.25"/>
    <row r="87" hidden="1" x14ac:dyDescent="0.25"/>
    <row r="88" hidden="1" x14ac:dyDescent="0.25"/>
    <row r="89" hidden="1" x14ac:dyDescent="0.25"/>
    <row r="90" hidden="1" x14ac:dyDescent="0.25"/>
    <row r="91" hidden="1" x14ac:dyDescent="0.25"/>
    <row r="92" hidden="1" x14ac:dyDescent="0.25"/>
    <row r="93" hidden="1" x14ac:dyDescent="0.25"/>
    <row r="94" ht="15" hidden="1" customHeight="1" x14ac:dyDescent="0.25"/>
    <row r="95" hidden="1" x14ac:dyDescent="0.25"/>
    <row r="96" hidden="1" x14ac:dyDescent="0.25"/>
    <row r="97" hidden="1" x14ac:dyDescent="0.25"/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  <row r="106" hidden="1" x14ac:dyDescent="0.25"/>
    <row r="107" hidden="1" x14ac:dyDescent="0.25"/>
    <row r="108" ht="15" hidden="1" customHeight="1" x14ac:dyDescent="0.25"/>
    <row r="109" ht="15" hidden="1" customHeight="1" x14ac:dyDescent="0.25"/>
    <row r="110" hidden="1" x14ac:dyDescent="0.25"/>
    <row r="111" hidden="1" x14ac:dyDescent="0.25"/>
    <row r="112" hidden="1" x14ac:dyDescent="0.25"/>
    <row r="113" hidden="1" x14ac:dyDescent="0.25"/>
    <row r="114" hidden="1" x14ac:dyDescent="0.25"/>
    <row r="115" hidden="1" x14ac:dyDescent="0.25"/>
    <row r="116" hidden="1" x14ac:dyDescent="0.25"/>
    <row r="117" hidden="1" x14ac:dyDescent="0.25"/>
    <row r="118" hidden="1" x14ac:dyDescent="0.25"/>
    <row r="119" hidden="1" x14ac:dyDescent="0.25"/>
    <row r="120" hidden="1" x14ac:dyDescent="0.25"/>
    <row r="121" hidden="1" x14ac:dyDescent="0.25"/>
    <row r="122" hidden="1" x14ac:dyDescent="0.25"/>
    <row r="123" hidden="1" x14ac:dyDescent="0.25"/>
    <row r="124" hidden="1" x14ac:dyDescent="0.25"/>
    <row r="125" hidden="1" x14ac:dyDescent="0.25"/>
    <row r="126" hidden="1" x14ac:dyDescent="0.25"/>
    <row r="127" hidden="1" x14ac:dyDescent="0.25"/>
    <row r="128" hidden="1" x14ac:dyDescent="0.25"/>
    <row r="129" hidden="1" x14ac:dyDescent="0.25"/>
    <row r="130" hidden="1" x14ac:dyDescent="0.25"/>
    <row r="131" hidden="1" x14ac:dyDescent="0.25"/>
    <row r="132" hidden="1" x14ac:dyDescent="0.25"/>
    <row r="133" hidden="1" x14ac:dyDescent="0.25"/>
    <row r="134" hidden="1" x14ac:dyDescent="0.25"/>
    <row r="135" hidden="1" x14ac:dyDescent="0.25"/>
    <row r="136" hidden="1" x14ac:dyDescent="0.25"/>
    <row r="137" hidden="1" x14ac:dyDescent="0.25"/>
    <row r="138" hidden="1" x14ac:dyDescent="0.25"/>
    <row r="139" hidden="1" x14ac:dyDescent="0.25"/>
    <row r="140" hidden="1" x14ac:dyDescent="0.25"/>
    <row r="141" hidden="1" x14ac:dyDescent="0.25"/>
    <row r="142" hidden="1" x14ac:dyDescent="0.25"/>
    <row r="143" hidden="1" x14ac:dyDescent="0.25"/>
    <row r="144" hidden="1" x14ac:dyDescent="0.25"/>
    <row r="145" hidden="1" x14ac:dyDescent="0.25"/>
    <row r="146" hidden="1" x14ac:dyDescent="0.25"/>
    <row r="147" hidden="1" x14ac:dyDescent="0.25"/>
    <row r="148" hidden="1" x14ac:dyDescent="0.25"/>
    <row r="149" hidden="1" x14ac:dyDescent="0.25"/>
    <row r="150" hidden="1" x14ac:dyDescent="0.25"/>
    <row r="151" hidden="1" x14ac:dyDescent="0.25"/>
    <row r="152" hidden="1" x14ac:dyDescent="0.25"/>
    <row r="153" hidden="1" x14ac:dyDescent="0.25"/>
    <row r="154" hidden="1" x14ac:dyDescent="0.25"/>
    <row r="155" hidden="1" x14ac:dyDescent="0.25"/>
    <row r="156" hidden="1" x14ac:dyDescent="0.25"/>
    <row r="157" hidden="1" x14ac:dyDescent="0.25"/>
    <row r="158" hidden="1" x14ac:dyDescent="0.25"/>
    <row r="159" hidden="1" x14ac:dyDescent="0.25"/>
    <row r="160" hidden="1" x14ac:dyDescent="0.25"/>
    <row r="161" hidden="1" x14ac:dyDescent="0.25"/>
    <row r="162" hidden="1" x14ac:dyDescent="0.25"/>
    <row r="163" hidden="1" x14ac:dyDescent="0.25"/>
    <row r="164" hidden="1" x14ac:dyDescent="0.25"/>
    <row r="165" hidden="1" x14ac:dyDescent="0.25"/>
    <row r="166" hidden="1" x14ac:dyDescent="0.25"/>
    <row r="167" hidden="1" x14ac:dyDescent="0.25"/>
    <row r="168" hidden="1" x14ac:dyDescent="0.25"/>
    <row r="169" hidden="1" x14ac:dyDescent="0.25"/>
    <row r="170" hidden="1" x14ac:dyDescent="0.25"/>
    <row r="171" hidden="1" x14ac:dyDescent="0.25"/>
    <row r="172" hidden="1" x14ac:dyDescent="0.25"/>
    <row r="173" hidden="1" x14ac:dyDescent="0.25"/>
    <row r="174" hidden="1" x14ac:dyDescent="0.25"/>
    <row r="175" hidden="1" x14ac:dyDescent="0.25"/>
    <row r="176" hidden="1" x14ac:dyDescent="0.25"/>
    <row r="177" hidden="1" x14ac:dyDescent="0.25"/>
    <row r="178" hidden="1" x14ac:dyDescent="0.25"/>
    <row r="179" hidden="1" x14ac:dyDescent="0.25"/>
    <row r="180" hidden="1" x14ac:dyDescent="0.25"/>
    <row r="181" hidden="1" x14ac:dyDescent="0.25"/>
    <row r="182" hidden="1" x14ac:dyDescent="0.25"/>
    <row r="183" hidden="1" x14ac:dyDescent="0.25"/>
    <row r="184" hidden="1" x14ac:dyDescent="0.25"/>
    <row r="185" hidden="1" x14ac:dyDescent="0.25"/>
    <row r="186" hidden="1" x14ac:dyDescent="0.25"/>
    <row r="187" hidden="1" x14ac:dyDescent="0.25"/>
    <row r="188" hidden="1" x14ac:dyDescent="0.25"/>
    <row r="189" hidden="1" x14ac:dyDescent="0.25"/>
    <row r="190" hidden="1" x14ac:dyDescent="0.25"/>
    <row r="191" hidden="1" x14ac:dyDescent="0.25"/>
    <row r="192" hidden="1" x14ac:dyDescent="0.25"/>
    <row r="193" hidden="1" x14ac:dyDescent="0.25"/>
    <row r="194" hidden="1" x14ac:dyDescent="0.25"/>
    <row r="195" hidden="1" x14ac:dyDescent="0.25"/>
    <row r="196" hidden="1" x14ac:dyDescent="0.25"/>
    <row r="197" hidden="1" x14ac:dyDescent="0.25"/>
    <row r="198" hidden="1" x14ac:dyDescent="0.25"/>
    <row r="199" hidden="1" x14ac:dyDescent="0.25"/>
    <row r="200" hidden="1" x14ac:dyDescent="0.25"/>
    <row r="201" hidden="1" x14ac:dyDescent="0.25"/>
    <row r="202" hidden="1" x14ac:dyDescent="0.25"/>
    <row r="203" hidden="1" x14ac:dyDescent="0.25"/>
    <row r="204" hidden="1" x14ac:dyDescent="0.25"/>
    <row r="205" hidden="1" x14ac:dyDescent="0.25"/>
    <row r="206" hidden="1" x14ac:dyDescent="0.25"/>
    <row r="207" hidden="1" x14ac:dyDescent="0.25"/>
    <row r="208" hidden="1" x14ac:dyDescent="0.25"/>
    <row r="209" hidden="1" x14ac:dyDescent="0.25"/>
    <row r="210" hidden="1" x14ac:dyDescent="0.25"/>
    <row r="211" hidden="1" x14ac:dyDescent="0.25"/>
    <row r="212" hidden="1" x14ac:dyDescent="0.25"/>
    <row r="213" hidden="1" x14ac:dyDescent="0.25"/>
    <row r="214" hidden="1" x14ac:dyDescent="0.25"/>
    <row r="215" hidden="1" x14ac:dyDescent="0.25"/>
    <row r="216" hidden="1" x14ac:dyDescent="0.25"/>
    <row r="217" hidden="1" x14ac:dyDescent="0.25"/>
    <row r="218" hidden="1" x14ac:dyDescent="0.25"/>
    <row r="219" hidden="1" x14ac:dyDescent="0.25"/>
    <row r="220" hidden="1" x14ac:dyDescent="0.25"/>
    <row r="221" hidden="1" x14ac:dyDescent="0.25"/>
    <row r="222" hidden="1" x14ac:dyDescent="0.25"/>
    <row r="223" hidden="1" x14ac:dyDescent="0.25"/>
    <row r="224" hidden="1" x14ac:dyDescent="0.25"/>
    <row r="225" hidden="1" x14ac:dyDescent="0.25"/>
    <row r="226" hidden="1" x14ac:dyDescent="0.25"/>
    <row r="227" hidden="1" x14ac:dyDescent="0.25"/>
    <row r="228" hidden="1" x14ac:dyDescent="0.25"/>
    <row r="229" hidden="1" x14ac:dyDescent="0.25"/>
    <row r="230" hidden="1" x14ac:dyDescent="0.25"/>
    <row r="231" hidden="1" x14ac:dyDescent="0.25"/>
    <row r="232" hidden="1" x14ac:dyDescent="0.25"/>
    <row r="233" hidden="1" x14ac:dyDescent="0.25"/>
    <row r="234" hidden="1" x14ac:dyDescent="0.25"/>
    <row r="235" hidden="1" x14ac:dyDescent="0.25"/>
    <row r="236" hidden="1" x14ac:dyDescent="0.25"/>
    <row r="237" hidden="1" x14ac:dyDescent="0.25"/>
    <row r="238" hidden="1" x14ac:dyDescent="0.25"/>
    <row r="239" hidden="1" x14ac:dyDescent="0.25"/>
    <row r="240" hidden="1" x14ac:dyDescent="0.25"/>
    <row r="241" hidden="1" x14ac:dyDescent="0.25"/>
    <row r="242" hidden="1" x14ac:dyDescent="0.25"/>
    <row r="243" hidden="1" x14ac:dyDescent="0.25"/>
    <row r="244" hidden="1" x14ac:dyDescent="0.25"/>
    <row r="245" hidden="1" x14ac:dyDescent="0.25"/>
    <row r="246" hidden="1" x14ac:dyDescent="0.25"/>
    <row r="247" hidden="1" x14ac:dyDescent="0.25"/>
    <row r="248" hidden="1" x14ac:dyDescent="0.25"/>
    <row r="249" hidden="1" x14ac:dyDescent="0.25"/>
    <row r="250" hidden="1" x14ac:dyDescent="0.25"/>
    <row r="251" hidden="1" x14ac:dyDescent="0.25"/>
    <row r="252" hidden="1" x14ac:dyDescent="0.25"/>
    <row r="253" hidden="1" x14ac:dyDescent="0.25"/>
    <row r="254" hidden="1" x14ac:dyDescent="0.25"/>
    <row r="255" hidden="1" x14ac:dyDescent="0.25"/>
    <row r="256" hidden="1" x14ac:dyDescent="0.25"/>
    <row r="257" hidden="1" x14ac:dyDescent="0.25"/>
    <row r="258" hidden="1" x14ac:dyDescent="0.25"/>
    <row r="259" hidden="1" x14ac:dyDescent="0.25"/>
    <row r="260" hidden="1" x14ac:dyDescent="0.25"/>
    <row r="261" hidden="1" x14ac:dyDescent="0.25"/>
    <row r="262" hidden="1" x14ac:dyDescent="0.25"/>
    <row r="263" hidden="1" x14ac:dyDescent="0.25"/>
    <row r="264" hidden="1" x14ac:dyDescent="0.25"/>
  </sheetData>
  <mergeCells count="58">
    <mergeCell ref="C46:C47"/>
    <mergeCell ref="D59:K59"/>
    <mergeCell ref="B61:K61"/>
    <mergeCell ref="B62:K62"/>
    <mergeCell ref="B63:K63"/>
    <mergeCell ref="B64:K64"/>
    <mergeCell ref="N26:N27"/>
    <mergeCell ref="O26:O27"/>
    <mergeCell ref="P26:P27"/>
    <mergeCell ref="Q26:Q27"/>
    <mergeCell ref="R26:R27"/>
    <mergeCell ref="C43:C44"/>
    <mergeCell ref="H26:H27"/>
    <mergeCell ref="I26:I27"/>
    <mergeCell ref="J26:J27"/>
    <mergeCell ref="K26:K27"/>
    <mergeCell ref="L26:L27"/>
    <mergeCell ref="M26:M27"/>
    <mergeCell ref="B26:B27"/>
    <mergeCell ref="C26:C27"/>
    <mergeCell ref="D26:D27"/>
    <mergeCell ref="E26:E27"/>
    <mergeCell ref="F26:F27"/>
    <mergeCell ref="G26:G27"/>
    <mergeCell ref="N13:N14"/>
    <mergeCell ref="O13:O14"/>
    <mergeCell ref="P13:P14"/>
    <mergeCell ref="Q13:Q14"/>
    <mergeCell ref="R13:R14"/>
    <mergeCell ref="D25:F25"/>
    <mergeCell ref="G25:I25"/>
    <mergeCell ref="J25:L25"/>
    <mergeCell ref="M25:O25"/>
    <mergeCell ref="P25:R25"/>
    <mergeCell ref="H13:H14"/>
    <mergeCell ref="I13:I14"/>
    <mergeCell ref="J13:J14"/>
    <mergeCell ref="K13:K14"/>
    <mergeCell ref="L13:L14"/>
    <mergeCell ref="M13:M14"/>
    <mergeCell ref="B13:B14"/>
    <mergeCell ref="C13:C14"/>
    <mergeCell ref="D13:D14"/>
    <mergeCell ref="E13:E14"/>
    <mergeCell ref="F13:F14"/>
    <mergeCell ref="G13:G14"/>
    <mergeCell ref="P10:R10"/>
    <mergeCell ref="D12:F12"/>
    <mergeCell ref="G12:I12"/>
    <mergeCell ref="J12:L12"/>
    <mergeCell ref="M12:O12"/>
    <mergeCell ref="P12:R12"/>
    <mergeCell ref="D4:K4"/>
    <mergeCell ref="D8:K8"/>
    <mergeCell ref="D10:F10"/>
    <mergeCell ref="G10:I10"/>
    <mergeCell ref="J10:L10"/>
    <mergeCell ref="M10:O10"/>
  </mergeCells>
  <pageMargins left="0.70866141732283472" right="0.70866141732283472" top="0.78740157480314965" bottom="0.78740157480314965" header="0.31496062992125984" footer="0.31496062992125984"/>
  <pageSetup paperSize="9" scale="3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S264"/>
  <sheetViews>
    <sheetView showGridLines="0" topLeftCell="B10" zoomScale="80" zoomScaleNormal="80" zoomScaleSheetLayoutView="80" workbookViewId="0">
      <selection activeCell="G72" sqref="G72"/>
    </sheetView>
  </sheetViews>
  <sheetFormatPr defaultColWidth="0" defaultRowHeight="15" zeroHeight="1" x14ac:dyDescent="0.25"/>
  <cols>
    <col min="1" max="1" width="4.5703125" customWidth="1"/>
    <col min="2" max="2" width="9.140625" customWidth="1"/>
    <col min="3" max="3" width="65.7109375" customWidth="1"/>
    <col min="4" max="4" width="20.7109375" customWidth="1"/>
    <col min="5" max="6" width="14.28515625" customWidth="1"/>
    <col min="7" max="7" width="21.28515625" style="187" customWidth="1"/>
    <col min="8" max="9" width="14.28515625" customWidth="1"/>
    <col min="10" max="10" width="20.85546875" customWidth="1"/>
    <col min="11" max="12" width="14.28515625" customWidth="1"/>
    <col min="13" max="13" width="21.140625" customWidth="1"/>
    <col min="14" max="15" width="14.28515625" customWidth="1"/>
    <col min="16" max="16" width="21.42578125" customWidth="1"/>
    <col min="17" max="18" width="14.28515625" customWidth="1"/>
    <col min="19" max="19" width="4" style="4" customWidth="1"/>
    <col min="20" max="16384" width="9.140625" style="4" hidden="1"/>
  </cols>
  <sheetData>
    <row r="1" spans="1:19" x14ac:dyDescent="0.25">
      <c r="A1" s="1"/>
      <c r="B1" s="1"/>
      <c r="C1" s="1"/>
      <c r="D1" s="1"/>
      <c r="E1" s="1"/>
      <c r="F1" s="1"/>
      <c r="G1" s="2"/>
      <c r="H1" s="1"/>
      <c r="I1" s="1"/>
      <c r="J1" s="1"/>
      <c r="K1" s="1"/>
      <c r="L1" s="3"/>
      <c r="M1" s="3"/>
      <c r="N1" s="3"/>
      <c r="O1" s="3"/>
      <c r="P1" s="3"/>
      <c r="Q1" s="3"/>
      <c r="R1" s="3"/>
      <c r="S1" s="3"/>
    </row>
    <row r="2" spans="1:19" ht="21" x14ac:dyDescent="0.35">
      <c r="A2" s="1"/>
      <c r="B2" s="5" t="s">
        <v>0</v>
      </c>
      <c r="C2" s="1"/>
      <c r="D2" s="1"/>
      <c r="E2" s="1"/>
      <c r="F2" s="1"/>
      <c r="G2" s="2"/>
      <c r="H2" s="1"/>
      <c r="I2" s="1"/>
      <c r="J2" s="1"/>
      <c r="K2" s="1"/>
      <c r="L2" s="3"/>
      <c r="M2" s="3"/>
      <c r="N2" s="3"/>
      <c r="O2" s="3"/>
      <c r="P2" s="3"/>
      <c r="Q2" s="3"/>
      <c r="R2" s="3"/>
      <c r="S2" s="3"/>
    </row>
    <row r="3" spans="1:19" ht="7.5" customHeight="1" x14ac:dyDescent="0.25">
      <c r="A3" s="1"/>
      <c r="B3" s="1"/>
      <c r="C3" s="1"/>
      <c r="D3" s="1"/>
      <c r="E3" s="1"/>
      <c r="F3" s="1"/>
      <c r="G3" s="2"/>
      <c r="H3" s="1"/>
      <c r="I3" s="1"/>
      <c r="J3" s="1"/>
      <c r="K3" s="1"/>
      <c r="L3" s="3"/>
      <c r="M3" s="3"/>
      <c r="N3" s="3"/>
      <c r="O3" s="3"/>
      <c r="P3" s="3"/>
      <c r="Q3" s="3"/>
      <c r="R3" s="3"/>
      <c r="S3" s="3"/>
    </row>
    <row r="4" spans="1:19" ht="21" x14ac:dyDescent="0.35">
      <c r="A4" s="1"/>
      <c r="B4" s="1" t="s">
        <v>1</v>
      </c>
      <c r="C4" s="1"/>
      <c r="D4" s="6" t="str">
        <f>'[5]NR 2020'!D4:U4</f>
        <v>Základní škola Chomutov, Hornická 4387</v>
      </c>
      <c r="E4" s="6"/>
      <c r="F4" s="6"/>
      <c r="G4" s="6"/>
      <c r="H4" s="6"/>
      <c r="I4" s="6"/>
      <c r="J4" s="6"/>
      <c r="K4" s="6"/>
      <c r="L4" s="3"/>
      <c r="M4" s="3"/>
      <c r="N4" s="3"/>
      <c r="O4" s="3"/>
      <c r="P4" s="3"/>
      <c r="Q4" s="3"/>
      <c r="R4" s="3"/>
      <c r="S4" s="3"/>
    </row>
    <row r="5" spans="1:19" ht="3.75" customHeight="1" x14ac:dyDescent="0.25">
      <c r="A5" s="1"/>
      <c r="B5" s="1"/>
      <c r="C5" s="1"/>
      <c r="D5" s="7"/>
      <c r="E5" s="7"/>
      <c r="F5" s="7"/>
      <c r="G5" s="7"/>
      <c r="H5" s="7"/>
      <c r="I5" s="7"/>
      <c r="J5" s="7"/>
      <c r="K5" s="7"/>
      <c r="L5" s="3"/>
      <c r="M5" s="3"/>
      <c r="N5" s="3"/>
      <c r="O5" s="3"/>
      <c r="P5" s="3"/>
      <c r="Q5" s="3"/>
      <c r="R5" s="3"/>
      <c r="S5" s="3"/>
    </row>
    <row r="6" spans="1:19" x14ac:dyDescent="0.25">
      <c r="A6" s="1"/>
      <c r="B6" s="1" t="s">
        <v>2</v>
      </c>
      <c r="C6" s="1"/>
      <c r="D6" s="8">
        <f>'[5]NR 2020'!D6</f>
        <v>46789723</v>
      </c>
      <c r="E6" s="7"/>
      <c r="F6" s="7"/>
      <c r="G6" s="7"/>
      <c r="H6" s="7"/>
      <c r="I6" s="7"/>
      <c r="J6" s="7"/>
      <c r="K6" s="7"/>
      <c r="L6" s="3"/>
      <c r="M6" s="3"/>
      <c r="N6" s="3"/>
      <c r="O6" s="3"/>
      <c r="P6" s="3"/>
      <c r="Q6" s="3"/>
      <c r="R6" s="3"/>
      <c r="S6" s="3"/>
    </row>
    <row r="7" spans="1:19" ht="3.75" customHeight="1" x14ac:dyDescent="0.25">
      <c r="A7" s="1"/>
      <c r="B7" s="1"/>
      <c r="C7" s="1"/>
      <c r="D7" s="7"/>
      <c r="E7" s="7"/>
      <c r="F7" s="7"/>
      <c r="G7" s="7"/>
      <c r="H7" s="7"/>
      <c r="I7" s="7"/>
      <c r="J7" s="7"/>
      <c r="K7" s="7"/>
      <c r="L7" s="3"/>
      <c r="M7" s="3"/>
      <c r="N7" s="3"/>
      <c r="O7" s="3"/>
      <c r="P7" s="3"/>
      <c r="Q7" s="3"/>
      <c r="R7" s="3"/>
      <c r="S7" s="3"/>
    </row>
    <row r="8" spans="1:19" x14ac:dyDescent="0.25">
      <c r="A8" s="1"/>
      <c r="B8" s="1" t="s">
        <v>3</v>
      </c>
      <c r="C8" s="1"/>
      <c r="D8" s="9" t="str">
        <f>'[5]NR 2020'!D8:U8</f>
        <v>Chomutov, Hornická 4387</v>
      </c>
      <c r="E8" s="9"/>
      <c r="F8" s="9"/>
      <c r="G8" s="9"/>
      <c r="H8" s="9"/>
      <c r="I8" s="9"/>
      <c r="J8" s="9"/>
      <c r="K8" s="9"/>
      <c r="L8" s="3"/>
      <c r="M8" s="3"/>
      <c r="N8" s="3"/>
      <c r="O8" s="3"/>
      <c r="P8" s="3"/>
      <c r="Q8" s="3"/>
      <c r="R8" s="3"/>
      <c r="S8" s="3"/>
    </row>
    <row r="9" spans="1:19" ht="15.75" thickBot="1" x14ac:dyDescent="0.3">
      <c r="A9" s="1"/>
      <c r="B9" s="1"/>
      <c r="C9" s="1"/>
      <c r="D9" s="1"/>
      <c r="E9" s="1"/>
      <c r="F9" s="1"/>
      <c r="G9" s="2"/>
      <c r="H9" s="1"/>
      <c r="I9" s="1"/>
      <c r="J9" s="1"/>
      <c r="K9" s="1"/>
      <c r="L9" s="3"/>
      <c r="M9" s="3"/>
      <c r="N9" s="3"/>
      <c r="O9" s="3"/>
      <c r="P9" s="3"/>
      <c r="Q9" s="3"/>
      <c r="R9" s="3"/>
      <c r="S9" s="3"/>
    </row>
    <row r="10" spans="1:19" ht="29.25" customHeight="1" thickBot="1" x14ac:dyDescent="0.3">
      <c r="A10" s="1"/>
      <c r="B10" s="10" t="s">
        <v>4</v>
      </c>
      <c r="C10" s="11" t="s">
        <v>5</v>
      </c>
      <c r="D10" s="12" t="s">
        <v>6</v>
      </c>
      <c r="E10" s="12"/>
      <c r="F10" s="13"/>
      <c r="G10" s="12" t="s">
        <v>7</v>
      </c>
      <c r="H10" s="12"/>
      <c r="I10" s="14"/>
      <c r="J10" s="15" t="s">
        <v>8</v>
      </c>
      <c r="K10" s="12"/>
      <c r="L10" s="13"/>
      <c r="M10" s="16" t="s">
        <v>9</v>
      </c>
      <c r="N10" s="12"/>
      <c r="O10" s="13"/>
      <c r="P10" s="12" t="s">
        <v>10</v>
      </c>
      <c r="Q10" s="12"/>
      <c r="R10" s="13"/>
      <c r="S10" s="3"/>
    </row>
    <row r="11" spans="1:19" ht="30.75" customHeight="1" thickBot="1" x14ac:dyDescent="0.3">
      <c r="A11" s="1"/>
      <c r="B11" s="17"/>
      <c r="C11" s="18"/>
      <c r="D11" s="19" t="s">
        <v>11</v>
      </c>
      <c r="E11" s="20" t="s">
        <v>12</v>
      </c>
      <c r="F11" s="20" t="s">
        <v>13</v>
      </c>
      <c r="G11" s="19" t="s">
        <v>11</v>
      </c>
      <c r="H11" s="20" t="s">
        <v>12</v>
      </c>
      <c r="I11" s="21" t="s">
        <v>13</v>
      </c>
      <c r="J11" s="21" t="s">
        <v>11</v>
      </c>
      <c r="K11" s="20" t="s">
        <v>12</v>
      </c>
      <c r="L11" s="20" t="s">
        <v>13</v>
      </c>
      <c r="M11" s="22" t="s">
        <v>11</v>
      </c>
      <c r="N11" s="20" t="s">
        <v>12</v>
      </c>
      <c r="O11" s="20" t="s">
        <v>13</v>
      </c>
      <c r="P11" s="19" t="s">
        <v>11</v>
      </c>
      <c r="Q11" s="20" t="s">
        <v>12</v>
      </c>
      <c r="R11" s="20" t="s">
        <v>13</v>
      </c>
      <c r="S11" s="3"/>
    </row>
    <row r="12" spans="1:19" ht="15.75" customHeight="1" thickBot="1" x14ac:dyDescent="0.3">
      <c r="A12" s="1"/>
      <c r="B12" s="23"/>
      <c r="C12" s="24" t="s">
        <v>14</v>
      </c>
      <c r="D12" s="25"/>
      <c r="E12" s="25"/>
      <c r="F12" s="26"/>
      <c r="G12" s="25"/>
      <c r="H12" s="25"/>
      <c r="I12" s="25"/>
      <c r="J12" s="27"/>
      <c r="K12" s="25"/>
      <c r="L12" s="26"/>
      <c r="M12" s="25"/>
      <c r="N12" s="25"/>
      <c r="O12" s="26"/>
      <c r="P12" s="25"/>
      <c r="Q12" s="25"/>
      <c r="R12" s="26"/>
      <c r="S12" s="3"/>
    </row>
    <row r="13" spans="1:19" ht="15.75" customHeight="1" x14ac:dyDescent="0.25">
      <c r="A13" s="1"/>
      <c r="B13" s="28" t="s">
        <v>4</v>
      </c>
      <c r="C13" s="29" t="s">
        <v>5</v>
      </c>
      <c r="D13" s="30" t="s">
        <v>15</v>
      </c>
      <c r="E13" s="31" t="s">
        <v>16</v>
      </c>
      <c r="F13" s="32" t="s">
        <v>14</v>
      </c>
      <c r="G13" s="33" t="s">
        <v>15</v>
      </c>
      <c r="H13" s="31" t="s">
        <v>16</v>
      </c>
      <c r="I13" s="34" t="s">
        <v>14</v>
      </c>
      <c r="J13" s="30" t="s">
        <v>15</v>
      </c>
      <c r="K13" s="31" t="s">
        <v>16</v>
      </c>
      <c r="L13" s="32" t="s">
        <v>14</v>
      </c>
      <c r="M13" s="35" t="s">
        <v>15</v>
      </c>
      <c r="N13" s="31" t="s">
        <v>16</v>
      </c>
      <c r="O13" s="32" t="s">
        <v>14</v>
      </c>
      <c r="P13" s="33" t="s">
        <v>15</v>
      </c>
      <c r="Q13" s="31" t="s">
        <v>16</v>
      </c>
      <c r="R13" s="32" t="s">
        <v>14</v>
      </c>
      <c r="S13" s="3"/>
    </row>
    <row r="14" spans="1:19" ht="15.75" thickBot="1" x14ac:dyDescent="0.3">
      <c r="A14" s="1"/>
      <c r="B14" s="36"/>
      <c r="C14" s="37"/>
      <c r="D14" s="38"/>
      <c r="E14" s="39"/>
      <c r="F14" s="40"/>
      <c r="G14" s="41"/>
      <c r="H14" s="39"/>
      <c r="I14" s="42"/>
      <c r="J14" s="38"/>
      <c r="K14" s="39"/>
      <c r="L14" s="40"/>
      <c r="M14" s="43"/>
      <c r="N14" s="39"/>
      <c r="O14" s="40"/>
      <c r="P14" s="41"/>
      <c r="Q14" s="39"/>
      <c r="R14" s="40"/>
      <c r="S14" s="3"/>
    </row>
    <row r="15" spans="1:19" x14ac:dyDescent="0.25">
      <c r="A15" s="1"/>
      <c r="B15" s="44" t="s">
        <v>17</v>
      </c>
      <c r="C15" s="45" t="s">
        <v>18</v>
      </c>
      <c r="D15" s="46">
        <f>'[5]NR 2020'!G15</f>
        <v>1961</v>
      </c>
      <c r="E15" s="47">
        <f>'[5]NR 2020'!H15</f>
        <v>0</v>
      </c>
      <c r="F15" s="48">
        <f t="shared" ref="F15:F23" si="0">D15+E15</f>
        <v>1961</v>
      </c>
      <c r="G15" s="46">
        <v>1620</v>
      </c>
      <c r="H15" s="47">
        <f>'[5]NR 2020'!K15</f>
        <v>0</v>
      </c>
      <c r="I15" s="49">
        <f t="shared" ref="I15:I23" si="1">G15+H15</f>
        <v>1620</v>
      </c>
      <c r="J15" s="50">
        <f>'[5]NR 2020'!Y15</f>
        <v>2050</v>
      </c>
      <c r="K15" s="51">
        <f>'[5]NR 2020'!Z15</f>
        <v>0</v>
      </c>
      <c r="L15" s="52">
        <f>J15+K15</f>
        <v>2050</v>
      </c>
      <c r="M15" s="53">
        <v>2091</v>
      </c>
      <c r="N15" s="47"/>
      <c r="O15" s="48">
        <f t="shared" ref="O15:O23" si="2">M15+N15</f>
        <v>2091</v>
      </c>
      <c r="P15" s="46">
        <v>2132</v>
      </c>
      <c r="Q15" s="47"/>
      <c r="R15" s="48">
        <f t="shared" ref="R15:R23" si="3">P15+Q15</f>
        <v>2132</v>
      </c>
      <c r="S15" s="3"/>
    </row>
    <row r="16" spans="1:19" x14ac:dyDescent="0.25">
      <c r="A16" s="1"/>
      <c r="B16" s="54" t="s">
        <v>19</v>
      </c>
      <c r="C16" s="55" t="s">
        <v>20</v>
      </c>
      <c r="D16" s="46">
        <f>'[5]NR 2020'!G16</f>
        <v>5283</v>
      </c>
      <c r="E16" s="56">
        <f>'[5]NR 2020'!H16</f>
        <v>0</v>
      </c>
      <c r="F16" s="48">
        <f t="shared" si="0"/>
        <v>5283</v>
      </c>
      <c r="G16" s="46">
        <f>'[5]NR 2020'!J16</f>
        <v>5283</v>
      </c>
      <c r="H16" s="56">
        <f>'[5]NR 2020'!K16</f>
        <v>0</v>
      </c>
      <c r="I16" s="49">
        <f t="shared" si="1"/>
        <v>5283</v>
      </c>
      <c r="J16" s="57">
        <f>'[5]NR 2020'!Y16</f>
        <v>5825</v>
      </c>
      <c r="K16" s="58">
        <f>'[5]NR 2020'!Z16</f>
        <v>0</v>
      </c>
      <c r="L16" s="59">
        <f t="shared" ref="L16:L23" si="4">J16+K16</f>
        <v>5825</v>
      </c>
      <c r="M16" s="60">
        <v>5941</v>
      </c>
      <c r="N16" s="56"/>
      <c r="O16" s="48">
        <f t="shared" si="2"/>
        <v>5941</v>
      </c>
      <c r="P16" s="61">
        <v>6059</v>
      </c>
      <c r="Q16" s="56"/>
      <c r="R16" s="48">
        <f t="shared" si="3"/>
        <v>6059</v>
      </c>
      <c r="S16" s="3"/>
    </row>
    <row r="17" spans="1:19" x14ac:dyDescent="0.25">
      <c r="A17" s="1"/>
      <c r="B17" s="54" t="s">
        <v>21</v>
      </c>
      <c r="C17" s="62" t="s">
        <v>22</v>
      </c>
      <c r="D17" s="46">
        <f>'[5]NR 2020'!G17</f>
        <v>437</v>
      </c>
      <c r="E17" s="56">
        <f>'[5]NR 2020'!H17</f>
        <v>0</v>
      </c>
      <c r="F17" s="48">
        <f t="shared" si="0"/>
        <v>437</v>
      </c>
      <c r="G17" s="46">
        <f>'[5]NR 2020'!J17</f>
        <v>0</v>
      </c>
      <c r="H17" s="56">
        <f>'[5]NR 2020'!K17</f>
        <v>0</v>
      </c>
      <c r="I17" s="49">
        <f t="shared" si="1"/>
        <v>0</v>
      </c>
      <c r="J17" s="57">
        <f>'[5]NR 2020'!Y17</f>
        <v>0</v>
      </c>
      <c r="K17" s="58">
        <f>'[5]NR 2020'!Z17</f>
        <v>0</v>
      </c>
      <c r="L17" s="59">
        <f t="shared" si="4"/>
        <v>0</v>
      </c>
      <c r="M17" s="60"/>
      <c r="N17" s="63"/>
      <c r="O17" s="48">
        <f t="shared" si="2"/>
        <v>0</v>
      </c>
      <c r="P17" s="61"/>
      <c r="Q17" s="63"/>
      <c r="R17" s="48">
        <f t="shared" si="3"/>
        <v>0</v>
      </c>
      <c r="S17" s="3"/>
    </row>
    <row r="18" spans="1:19" x14ac:dyDescent="0.25">
      <c r="A18" s="1"/>
      <c r="B18" s="54" t="s">
        <v>23</v>
      </c>
      <c r="C18" s="64" t="s">
        <v>24</v>
      </c>
      <c r="D18" s="46">
        <f>'[5]NR 2020'!G18</f>
        <v>28110</v>
      </c>
      <c r="E18" s="47">
        <f>'[5]NR 2020'!H18</f>
        <v>0</v>
      </c>
      <c r="F18" s="48">
        <f t="shared" si="0"/>
        <v>28110</v>
      </c>
      <c r="G18" s="46">
        <v>24182</v>
      </c>
      <c r="H18" s="47">
        <v>0</v>
      </c>
      <c r="I18" s="49">
        <f t="shared" si="1"/>
        <v>24182</v>
      </c>
      <c r="J18" s="57">
        <f>'[5]NR 2020'!Y18</f>
        <v>30317</v>
      </c>
      <c r="K18" s="58">
        <f>'[5]NR 2020'!Z18</f>
        <v>0</v>
      </c>
      <c r="L18" s="59">
        <f t="shared" si="4"/>
        <v>30317</v>
      </c>
      <c r="M18" s="60"/>
      <c r="N18" s="47"/>
      <c r="O18" s="48">
        <f t="shared" si="2"/>
        <v>0</v>
      </c>
      <c r="P18" s="61"/>
      <c r="Q18" s="47"/>
      <c r="R18" s="48">
        <f t="shared" si="3"/>
        <v>0</v>
      </c>
      <c r="S18" s="3"/>
    </row>
    <row r="19" spans="1:19" x14ac:dyDescent="0.25">
      <c r="A19" s="1"/>
      <c r="B19" s="54" t="s">
        <v>25</v>
      </c>
      <c r="C19" s="65" t="s">
        <v>26</v>
      </c>
      <c r="D19" s="46">
        <f>'[5]NR 2020'!G19</f>
        <v>0</v>
      </c>
      <c r="E19" s="47">
        <f>'[5]NR 2020'!H19</f>
        <v>0</v>
      </c>
      <c r="F19" s="48">
        <f t="shared" si="0"/>
        <v>0</v>
      </c>
      <c r="G19" s="46">
        <f>'[5]NR 2020'!J19</f>
        <v>0</v>
      </c>
      <c r="H19" s="47">
        <f>'[5]NR 2020'!K19</f>
        <v>0</v>
      </c>
      <c r="I19" s="49">
        <f t="shared" si="1"/>
        <v>0</v>
      </c>
      <c r="J19" s="57">
        <f>'[5]NR 2020'!Y19</f>
        <v>0</v>
      </c>
      <c r="K19" s="58">
        <f>'[5]NR 2020'!Z19</f>
        <v>0</v>
      </c>
      <c r="L19" s="59">
        <f t="shared" si="4"/>
        <v>0</v>
      </c>
      <c r="M19" s="60">
        <v>30923</v>
      </c>
      <c r="N19" s="66"/>
      <c r="O19" s="48">
        <f t="shared" si="2"/>
        <v>30923</v>
      </c>
      <c r="P19" s="61">
        <v>31541</v>
      </c>
      <c r="Q19" s="66"/>
      <c r="R19" s="48">
        <f t="shared" si="3"/>
        <v>31541</v>
      </c>
      <c r="S19" s="3"/>
    </row>
    <row r="20" spans="1:19" x14ac:dyDescent="0.25">
      <c r="A20" s="1"/>
      <c r="B20" s="54" t="s">
        <v>27</v>
      </c>
      <c r="C20" s="67" t="s">
        <v>28</v>
      </c>
      <c r="D20" s="46">
        <f>'[5]NR 2020'!G20</f>
        <v>709</v>
      </c>
      <c r="E20" s="47">
        <f>'[5]NR 2020'!H20</f>
        <v>0</v>
      </c>
      <c r="F20" s="48">
        <f t="shared" si="0"/>
        <v>709</v>
      </c>
      <c r="G20" s="46">
        <v>100</v>
      </c>
      <c r="H20" s="47">
        <f>'[5]NR 2020'!K20</f>
        <v>0</v>
      </c>
      <c r="I20" s="49">
        <f t="shared" si="1"/>
        <v>100</v>
      </c>
      <c r="J20" s="57">
        <f>'[5]NR 2020'!Y20</f>
        <v>0</v>
      </c>
      <c r="K20" s="58">
        <f>'[5]NR 2020'!Z20</f>
        <v>0</v>
      </c>
      <c r="L20" s="59">
        <f t="shared" si="4"/>
        <v>0</v>
      </c>
      <c r="M20" s="60"/>
      <c r="N20" s="66"/>
      <c r="O20" s="48">
        <f t="shared" si="2"/>
        <v>0</v>
      </c>
      <c r="P20" s="61"/>
      <c r="Q20" s="66"/>
      <c r="R20" s="48">
        <f t="shared" si="3"/>
        <v>0</v>
      </c>
      <c r="S20" s="3"/>
    </row>
    <row r="21" spans="1:19" x14ac:dyDescent="0.25">
      <c r="A21" s="1"/>
      <c r="B21" s="54" t="s">
        <v>29</v>
      </c>
      <c r="C21" s="68" t="s">
        <v>30</v>
      </c>
      <c r="D21" s="46">
        <f>'[5]NR 2020'!G21</f>
        <v>0</v>
      </c>
      <c r="E21" s="47">
        <f>'[5]NR 2020'!H21</f>
        <v>215</v>
      </c>
      <c r="F21" s="48">
        <f t="shared" si="0"/>
        <v>215</v>
      </c>
      <c r="G21" s="46">
        <v>15</v>
      </c>
      <c r="H21" s="47">
        <v>220</v>
      </c>
      <c r="I21" s="49">
        <f t="shared" si="1"/>
        <v>235</v>
      </c>
      <c r="J21" s="57">
        <f>'[5]NR 2020'!Y21</f>
        <v>0</v>
      </c>
      <c r="K21" s="58">
        <f>'[5]NR 2020'!Z21</f>
        <v>210</v>
      </c>
      <c r="L21" s="59">
        <f t="shared" si="4"/>
        <v>210</v>
      </c>
      <c r="M21" s="60"/>
      <c r="N21" s="69">
        <v>210</v>
      </c>
      <c r="O21" s="48">
        <f t="shared" si="2"/>
        <v>210</v>
      </c>
      <c r="P21" s="61"/>
      <c r="Q21" s="69">
        <v>210</v>
      </c>
      <c r="R21" s="48">
        <f t="shared" si="3"/>
        <v>210</v>
      </c>
      <c r="S21" s="3"/>
    </row>
    <row r="22" spans="1:19" x14ac:dyDescent="0.25">
      <c r="A22" s="1"/>
      <c r="B22" s="54" t="s">
        <v>31</v>
      </c>
      <c r="C22" s="68" t="s">
        <v>32</v>
      </c>
      <c r="D22" s="46">
        <f>'[5]NR 2020'!G22</f>
        <v>0</v>
      </c>
      <c r="E22" s="47">
        <f>'[5]NR 2020'!H22</f>
        <v>208</v>
      </c>
      <c r="F22" s="48">
        <f t="shared" si="0"/>
        <v>208</v>
      </c>
      <c r="G22" s="46">
        <f>'[5]NR 2020'!J22</f>
        <v>0</v>
      </c>
      <c r="H22" s="47">
        <v>210</v>
      </c>
      <c r="I22" s="49">
        <f t="shared" si="1"/>
        <v>210</v>
      </c>
      <c r="J22" s="57">
        <f>'[5]NR 2020'!Y22</f>
        <v>0</v>
      </c>
      <c r="K22" s="58">
        <f>'[5]NR 2020'!Z22</f>
        <v>200</v>
      </c>
      <c r="L22" s="59">
        <f t="shared" si="4"/>
        <v>200</v>
      </c>
      <c r="M22" s="60"/>
      <c r="N22" s="69">
        <v>200</v>
      </c>
      <c r="O22" s="48">
        <f t="shared" si="2"/>
        <v>200</v>
      </c>
      <c r="P22" s="61"/>
      <c r="Q22" s="69">
        <v>200</v>
      </c>
      <c r="R22" s="48">
        <f t="shared" si="3"/>
        <v>200</v>
      </c>
      <c r="S22" s="3"/>
    </row>
    <row r="23" spans="1:19" ht="15.75" thickBot="1" x14ac:dyDescent="0.3">
      <c r="A23" s="1"/>
      <c r="B23" s="70" t="s">
        <v>33</v>
      </c>
      <c r="C23" s="71" t="s">
        <v>34</v>
      </c>
      <c r="D23" s="46">
        <f>'[5]NR 2020'!G23</f>
        <v>0</v>
      </c>
      <c r="E23" s="47">
        <f>'[5]NR 2020'!H23</f>
        <v>0</v>
      </c>
      <c r="F23" s="72">
        <f t="shared" si="0"/>
        <v>0</v>
      </c>
      <c r="G23" s="46">
        <f>'[5]NR 2020'!J23</f>
        <v>0</v>
      </c>
      <c r="H23" s="47">
        <f>'[5]NR 2020'!K23</f>
        <v>0</v>
      </c>
      <c r="I23" s="73">
        <f t="shared" si="1"/>
        <v>0</v>
      </c>
      <c r="J23" s="57">
        <f>'[5]NR 2020'!Y23</f>
        <v>0</v>
      </c>
      <c r="K23" s="58">
        <f>'[5]NR 2020'!Z23</f>
        <v>0</v>
      </c>
      <c r="L23" s="59">
        <f t="shared" si="4"/>
        <v>0</v>
      </c>
      <c r="M23" s="74"/>
      <c r="N23" s="75"/>
      <c r="O23" s="72">
        <f t="shared" si="2"/>
        <v>0</v>
      </c>
      <c r="P23" s="76"/>
      <c r="Q23" s="75"/>
      <c r="R23" s="72">
        <f t="shared" si="3"/>
        <v>0</v>
      </c>
      <c r="S23" s="3"/>
    </row>
    <row r="24" spans="1:19" ht="15.75" thickBot="1" x14ac:dyDescent="0.3">
      <c r="A24" s="1"/>
      <c r="B24" s="77" t="s">
        <v>35</v>
      </c>
      <c r="C24" s="78" t="s">
        <v>36</v>
      </c>
      <c r="D24" s="79">
        <f t="shared" ref="D24:R24" si="5">SUM(D15:D21)</f>
        <v>36500</v>
      </c>
      <c r="E24" s="79">
        <f t="shared" si="5"/>
        <v>215</v>
      </c>
      <c r="F24" s="79">
        <f t="shared" si="5"/>
        <v>36715</v>
      </c>
      <c r="G24" s="79">
        <f t="shared" si="5"/>
        <v>31200</v>
      </c>
      <c r="H24" s="79">
        <f t="shared" si="5"/>
        <v>220</v>
      </c>
      <c r="I24" s="80">
        <f t="shared" si="5"/>
        <v>31420</v>
      </c>
      <c r="J24" s="81">
        <f t="shared" si="5"/>
        <v>38192</v>
      </c>
      <c r="K24" s="81">
        <f t="shared" si="5"/>
        <v>210</v>
      </c>
      <c r="L24" s="81">
        <f t="shared" si="5"/>
        <v>38402</v>
      </c>
      <c r="M24" s="82">
        <f t="shared" si="5"/>
        <v>38955</v>
      </c>
      <c r="N24" s="79">
        <f t="shared" si="5"/>
        <v>210</v>
      </c>
      <c r="O24" s="79">
        <f t="shared" si="5"/>
        <v>39165</v>
      </c>
      <c r="P24" s="79">
        <f t="shared" si="5"/>
        <v>39732</v>
      </c>
      <c r="Q24" s="79">
        <f t="shared" si="5"/>
        <v>210</v>
      </c>
      <c r="R24" s="79">
        <f t="shared" si="5"/>
        <v>39942</v>
      </c>
      <c r="S24" s="3"/>
    </row>
    <row r="25" spans="1:19" ht="15.75" customHeight="1" thickBot="1" x14ac:dyDescent="0.3">
      <c r="A25" s="1"/>
      <c r="B25" s="83"/>
      <c r="C25" s="84" t="s">
        <v>37</v>
      </c>
      <c r="D25" s="85"/>
      <c r="E25" s="85"/>
      <c r="F25" s="86"/>
      <c r="G25" s="85"/>
      <c r="H25" s="85"/>
      <c r="I25" s="85"/>
      <c r="J25" s="87"/>
      <c r="K25" s="85"/>
      <c r="L25" s="86"/>
      <c r="M25" s="85"/>
      <c r="N25" s="85"/>
      <c r="O25" s="86"/>
      <c r="P25" s="85"/>
      <c r="Q25" s="85"/>
      <c r="R25" s="86"/>
      <c r="S25" s="3"/>
    </row>
    <row r="26" spans="1:19" x14ac:dyDescent="0.25">
      <c r="A26" s="1"/>
      <c r="B26" s="28" t="s">
        <v>4</v>
      </c>
      <c r="C26" s="29" t="s">
        <v>5</v>
      </c>
      <c r="D26" s="88" t="s">
        <v>38</v>
      </c>
      <c r="E26" s="89" t="s">
        <v>39</v>
      </c>
      <c r="F26" s="90" t="s">
        <v>40</v>
      </c>
      <c r="G26" s="91" t="s">
        <v>38</v>
      </c>
      <c r="H26" s="89" t="s">
        <v>39</v>
      </c>
      <c r="I26" s="92" t="s">
        <v>40</v>
      </c>
      <c r="J26" s="88" t="s">
        <v>38</v>
      </c>
      <c r="K26" s="89" t="s">
        <v>39</v>
      </c>
      <c r="L26" s="90" t="s">
        <v>40</v>
      </c>
      <c r="M26" s="93" t="s">
        <v>38</v>
      </c>
      <c r="N26" s="89" t="s">
        <v>39</v>
      </c>
      <c r="O26" s="90" t="s">
        <v>40</v>
      </c>
      <c r="P26" s="91" t="s">
        <v>38</v>
      </c>
      <c r="Q26" s="89" t="s">
        <v>39</v>
      </c>
      <c r="R26" s="90" t="s">
        <v>40</v>
      </c>
      <c r="S26" s="3"/>
    </row>
    <row r="27" spans="1:19" ht="15.75" thickBot="1" x14ac:dyDescent="0.3">
      <c r="A27" s="1"/>
      <c r="B27" s="36"/>
      <c r="C27" s="37"/>
      <c r="D27" s="94"/>
      <c r="E27" s="95"/>
      <c r="F27" s="96"/>
      <c r="G27" s="97"/>
      <c r="H27" s="95"/>
      <c r="I27" s="98"/>
      <c r="J27" s="94"/>
      <c r="K27" s="95"/>
      <c r="L27" s="96"/>
      <c r="M27" s="99"/>
      <c r="N27" s="95"/>
      <c r="O27" s="96"/>
      <c r="P27" s="97"/>
      <c r="Q27" s="95"/>
      <c r="R27" s="96"/>
      <c r="S27" s="3"/>
    </row>
    <row r="28" spans="1:19" x14ac:dyDescent="0.25">
      <c r="A28" s="1"/>
      <c r="B28" s="44" t="s">
        <v>41</v>
      </c>
      <c r="C28" s="100" t="s">
        <v>42</v>
      </c>
      <c r="D28" s="46">
        <f>'[5]NR 2020'!G28</f>
        <v>648</v>
      </c>
      <c r="E28" s="47">
        <f>'[5]NR 2020'!H28</f>
        <v>0</v>
      </c>
      <c r="F28" s="48">
        <f t="shared" ref="F28:F38" si="6">D28+E28</f>
        <v>648</v>
      </c>
      <c r="G28" s="46">
        <f>'[5]NR 2020'!M28</f>
        <v>630</v>
      </c>
      <c r="H28" s="47">
        <f>'[5]NR 2020'!N28</f>
        <v>0</v>
      </c>
      <c r="I28" s="49">
        <f t="shared" ref="I28:I38" si="7">G28+H28</f>
        <v>630</v>
      </c>
      <c r="J28" s="50">
        <f>'[5]NR 2020'!Y28</f>
        <v>550</v>
      </c>
      <c r="K28" s="51">
        <f>'[5]NR 2020'!Z28</f>
        <v>0</v>
      </c>
      <c r="L28" s="52">
        <f t="shared" ref="L28:L38" si="8">J28+K28</f>
        <v>550</v>
      </c>
      <c r="M28" s="101">
        <v>740</v>
      </c>
      <c r="N28" s="101"/>
      <c r="O28" s="48">
        <f t="shared" ref="O28:O38" si="9">M28+N28</f>
        <v>740</v>
      </c>
      <c r="P28" s="101">
        <v>750</v>
      </c>
      <c r="Q28" s="101"/>
      <c r="R28" s="48">
        <f t="shared" ref="R28:R37" si="10">P28+Q28</f>
        <v>750</v>
      </c>
      <c r="S28" s="3"/>
    </row>
    <row r="29" spans="1:19" x14ac:dyDescent="0.25">
      <c r="A29" s="1"/>
      <c r="B29" s="54" t="s">
        <v>43</v>
      </c>
      <c r="C29" s="102" t="s">
        <v>44</v>
      </c>
      <c r="D29" s="46">
        <f>'[5]NR 2020'!G29</f>
        <v>2750</v>
      </c>
      <c r="E29" s="56">
        <f>'[5]NR 2020'!H29</f>
        <v>0</v>
      </c>
      <c r="F29" s="48">
        <f t="shared" si="6"/>
        <v>2750</v>
      </c>
      <c r="G29" s="46">
        <f>'[5]NR 2020'!M29</f>
        <v>2699</v>
      </c>
      <c r="H29" s="56">
        <f>'[5]NR 2020'!N29</f>
        <v>60</v>
      </c>
      <c r="I29" s="49">
        <f t="shared" si="7"/>
        <v>2759</v>
      </c>
      <c r="J29" s="57">
        <f>'[5]NR 2020'!Y29</f>
        <v>2918</v>
      </c>
      <c r="K29" s="103">
        <f>'[5]NR 2020'!Z29</f>
        <v>0</v>
      </c>
      <c r="L29" s="59">
        <f t="shared" si="8"/>
        <v>2918</v>
      </c>
      <c r="M29" s="104">
        <v>3450</v>
      </c>
      <c r="N29" s="105"/>
      <c r="O29" s="48">
        <f t="shared" si="9"/>
        <v>3450</v>
      </c>
      <c r="P29" s="104">
        <v>3480</v>
      </c>
      <c r="Q29" s="105"/>
      <c r="R29" s="48">
        <f t="shared" si="10"/>
        <v>3480</v>
      </c>
      <c r="S29" s="3"/>
    </row>
    <row r="30" spans="1:19" x14ac:dyDescent="0.25">
      <c r="A30" s="1"/>
      <c r="B30" s="54" t="s">
        <v>45</v>
      </c>
      <c r="C30" s="68" t="s">
        <v>46</v>
      </c>
      <c r="D30" s="46">
        <f>'[5]NR 2020'!G30</f>
        <v>2596</v>
      </c>
      <c r="E30" s="56">
        <f>'[5]NR 2020'!H30</f>
        <v>61</v>
      </c>
      <c r="F30" s="48">
        <f t="shared" si="6"/>
        <v>2657</v>
      </c>
      <c r="G30" s="46">
        <f>'[5]NR 2020'!M30</f>
        <v>2628</v>
      </c>
      <c r="H30" s="56">
        <f>'[5]NR 2020'!N30</f>
        <v>0</v>
      </c>
      <c r="I30" s="49">
        <f t="shared" si="7"/>
        <v>2628</v>
      </c>
      <c r="J30" s="57">
        <f>'[5]NR 2020'!Y30</f>
        <v>3235</v>
      </c>
      <c r="K30" s="103">
        <f>'[5]NR 2020'!Z30</f>
        <v>60</v>
      </c>
      <c r="L30" s="59">
        <f t="shared" si="8"/>
        <v>3295</v>
      </c>
      <c r="M30" s="104">
        <v>3240</v>
      </c>
      <c r="N30" s="105">
        <v>60</v>
      </c>
      <c r="O30" s="48">
        <f t="shared" si="9"/>
        <v>3300</v>
      </c>
      <c r="P30" s="104">
        <v>3300</v>
      </c>
      <c r="Q30" s="105">
        <v>60</v>
      </c>
      <c r="R30" s="48">
        <f t="shared" si="10"/>
        <v>3360</v>
      </c>
      <c r="S30" s="3"/>
    </row>
    <row r="31" spans="1:19" x14ac:dyDescent="0.25">
      <c r="A31" s="1"/>
      <c r="B31" s="54" t="s">
        <v>47</v>
      </c>
      <c r="C31" s="68" t="s">
        <v>48</v>
      </c>
      <c r="D31" s="46">
        <f>'[5]NR 2020'!G31</f>
        <v>1009</v>
      </c>
      <c r="E31" s="47">
        <f>'[5]NR 2020'!H31</f>
        <v>0</v>
      </c>
      <c r="F31" s="48">
        <f t="shared" si="6"/>
        <v>1009</v>
      </c>
      <c r="G31" s="46">
        <f>'[5]NR 2020'!M31</f>
        <v>770</v>
      </c>
      <c r="H31" s="47">
        <f>'[5]NR 2020'!N31</f>
        <v>0</v>
      </c>
      <c r="I31" s="49">
        <f t="shared" si="7"/>
        <v>770</v>
      </c>
      <c r="J31" s="57">
        <f>'[5]NR 2020'!Y31</f>
        <v>720</v>
      </c>
      <c r="K31" s="58">
        <f>'[5]NR 2020'!Z31</f>
        <v>0</v>
      </c>
      <c r="L31" s="59">
        <f t="shared" si="8"/>
        <v>720</v>
      </c>
      <c r="M31" s="104">
        <v>820</v>
      </c>
      <c r="N31" s="104"/>
      <c r="O31" s="48">
        <f t="shared" si="9"/>
        <v>820</v>
      </c>
      <c r="P31" s="104">
        <v>820</v>
      </c>
      <c r="Q31" s="104"/>
      <c r="R31" s="48">
        <f t="shared" si="10"/>
        <v>820</v>
      </c>
      <c r="S31" s="3"/>
    </row>
    <row r="32" spans="1:19" x14ac:dyDescent="0.25">
      <c r="A32" s="1"/>
      <c r="B32" s="54" t="s">
        <v>49</v>
      </c>
      <c r="C32" s="68" t="s">
        <v>50</v>
      </c>
      <c r="D32" s="46">
        <f>'[5]NR 2020'!G32</f>
        <v>20406</v>
      </c>
      <c r="E32" s="47">
        <f>'[5]NR 2020'!H32</f>
        <v>0</v>
      </c>
      <c r="F32" s="48">
        <f t="shared" si="6"/>
        <v>20406</v>
      </c>
      <c r="G32" s="46">
        <f>'[5]NR 2020'!M32</f>
        <v>17411</v>
      </c>
      <c r="H32" s="47">
        <f>'[5]NR 2020'!N32</f>
        <v>0</v>
      </c>
      <c r="I32" s="49">
        <f t="shared" si="7"/>
        <v>17411</v>
      </c>
      <c r="J32" s="57">
        <f>'[5]NR 2020'!Y32</f>
        <v>21851</v>
      </c>
      <c r="K32" s="58">
        <f>'[5]NR 2020'!Z32</f>
        <v>0</v>
      </c>
      <c r="L32" s="59">
        <f t="shared" si="8"/>
        <v>21851</v>
      </c>
      <c r="M32" s="104">
        <v>22288</v>
      </c>
      <c r="N32" s="104"/>
      <c r="O32" s="48">
        <f t="shared" si="9"/>
        <v>22288</v>
      </c>
      <c r="P32" s="104">
        <v>22733</v>
      </c>
      <c r="Q32" s="104"/>
      <c r="R32" s="48">
        <f t="shared" si="10"/>
        <v>22733</v>
      </c>
      <c r="S32" s="3"/>
    </row>
    <row r="33" spans="1:19" x14ac:dyDescent="0.25">
      <c r="A33" s="1"/>
      <c r="B33" s="54" t="s">
        <v>51</v>
      </c>
      <c r="C33" s="65" t="s">
        <v>52</v>
      </c>
      <c r="D33" s="46">
        <f>'[5]NR 2020'!G33</f>
        <v>40226</v>
      </c>
      <c r="E33" s="47">
        <f>'[5]NR 2020'!H33</f>
        <v>0</v>
      </c>
      <c r="F33" s="48">
        <f t="shared" si="6"/>
        <v>40226</v>
      </c>
      <c r="G33" s="46">
        <f>'[5]NR 2020'!M33</f>
        <v>17371</v>
      </c>
      <c r="H33" s="47">
        <f>'[5]NR 2020'!N33</f>
        <v>0</v>
      </c>
      <c r="I33" s="49">
        <f t="shared" si="7"/>
        <v>17371</v>
      </c>
      <c r="J33" s="57">
        <f>'[5]NR 2020'!Y33</f>
        <v>21806</v>
      </c>
      <c r="K33" s="58">
        <f>'[5]NR 2020'!Z33</f>
        <v>0</v>
      </c>
      <c r="L33" s="59">
        <f t="shared" si="8"/>
        <v>21806</v>
      </c>
      <c r="M33" s="104">
        <v>22238</v>
      </c>
      <c r="N33" s="104"/>
      <c r="O33" s="48">
        <f t="shared" si="9"/>
        <v>22238</v>
      </c>
      <c r="P33" s="104">
        <v>22668</v>
      </c>
      <c r="Q33" s="104"/>
      <c r="R33" s="48">
        <f t="shared" si="10"/>
        <v>22668</v>
      </c>
      <c r="S33" s="3"/>
    </row>
    <row r="34" spans="1:19" x14ac:dyDescent="0.25">
      <c r="A34" s="1"/>
      <c r="B34" s="54" t="s">
        <v>53</v>
      </c>
      <c r="C34" s="106" t="s">
        <v>54</v>
      </c>
      <c r="D34" s="46">
        <f>'[5]NR 2020'!G34</f>
        <v>246</v>
      </c>
      <c r="E34" s="47">
        <f>'[5]NR 2020'!H34</f>
        <v>0</v>
      </c>
      <c r="F34" s="48">
        <f t="shared" si="6"/>
        <v>246</v>
      </c>
      <c r="G34" s="46">
        <f>'[5]NR 2020'!M34</f>
        <v>40</v>
      </c>
      <c r="H34" s="47">
        <f>'[5]NR 2020'!N34</f>
        <v>0</v>
      </c>
      <c r="I34" s="49">
        <f t="shared" si="7"/>
        <v>40</v>
      </c>
      <c r="J34" s="57">
        <f>'[5]NR 2020'!Y34</f>
        <v>45</v>
      </c>
      <c r="K34" s="58">
        <f>'[5]NR 2020'!Z34</f>
        <v>0</v>
      </c>
      <c r="L34" s="59">
        <f t="shared" si="8"/>
        <v>45</v>
      </c>
      <c r="M34" s="104">
        <v>50</v>
      </c>
      <c r="N34" s="104"/>
      <c r="O34" s="48">
        <f t="shared" si="9"/>
        <v>50</v>
      </c>
      <c r="P34" s="104">
        <v>65</v>
      </c>
      <c r="Q34" s="104"/>
      <c r="R34" s="48">
        <f t="shared" si="10"/>
        <v>65</v>
      </c>
      <c r="S34" s="3"/>
    </row>
    <row r="35" spans="1:19" x14ac:dyDescent="0.25">
      <c r="A35" s="1"/>
      <c r="B35" s="54" t="s">
        <v>55</v>
      </c>
      <c r="C35" s="68" t="s">
        <v>56</v>
      </c>
      <c r="D35" s="46">
        <f>'[5]NR 2020'!G35</f>
        <v>6893</v>
      </c>
      <c r="E35" s="47">
        <f>'[5]NR 2020'!H35</f>
        <v>0</v>
      </c>
      <c r="F35" s="48">
        <f t="shared" si="6"/>
        <v>6893</v>
      </c>
      <c r="G35" s="46">
        <f>'[5]NR 2020'!M35</f>
        <v>5896</v>
      </c>
      <c r="H35" s="47">
        <f>'[5]NR 2020'!N35</f>
        <v>0</v>
      </c>
      <c r="I35" s="49">
        <f t="shared" si="7"/>
        <v>5896</v>
      </c>
      <c r="J35" s="57">
        <f>'[5]NR 2020'!Y35</f>
        <v>7429</v>
      </c>
      <c r="K35" s="58">
        <f>'[5]NR 2020'!Z35</f>
        <v>0</v>
      </c>
      <c r="L35" s="59">
        <f t="shared" si="8"/>
        <v>7429</v>
      </c>
      <c r="M35" s="104">
        <v>5527</v>
      </c>
      <c r="N35" s="104"/>
      <c r="O35" s="48">
        <f t="shared" si="9"/>
        <v>5527</v>
      </c>
      <c r="P35" s="104">
        <v>5637</v>
      </c>
      <c r="Q35" s="104"/>
      <c r="R35" s="48">
        <f t="shared" si="10"/>
        <v>5637</v>
      </c>
      <c r="S35" s="3"/>
    </row>
    <row r="36" spans="1:19" x14ac:dyDescent="0.25">
      <c r="A36" s="1"/>
      <c r="B36" s="54" t="s">
        <v>57</v>
      </c>
      <c r="C36" s="68" t="s">
        <v>58</v>
      </c>
      <c r="D36" s="46">
        <f>'[5]NR 2020'!G36</f>
        <v>0</v>
      </c>
      <c r="E36" s="47">
        <f>'[5]NR 2020'!H36</f>
        <v>0</v>
      </c>
      <c r="F36" s="48">
        <f t="shared" si="6"/>
        <v>0</v>
      </c>
      <c r="G36" s="46">
        <f>'[5]NR 2020'!M36</f>
        <v>0</v>
      </c>
      <c r="H36" s="47">
        <f>'[5]NR 2020'!N36</f>
        <v>0</v>
      </c>
      <c r="I36" s="49">
        <f t="shared" si="7"/>
        <v>0</v>
      </c>
      <c r="J36" s="57">
        <f>'[5]NR 2020'!Y36</f>
        <v>0</v>
      </c>
      <c r="K36" s="58">
        <f>'[5]NR 2020'!Z36</f>
        <v>0</v>
      </c>
      <c r="L36" s="59">
        <f t="shared" si="8"/>
        <v>0</v>
      </c>
      <c r="M36" s="104">
        <v>0</v>
      </c>
      <c r="N36" s="104"/>
      <c r="O36" s="48">
        <f t="shared" si="9"/>
        <v>0</v>
      </c>
      <c r="P36" s="104">
        <v>0</v>
      </c>
      <c r="Q36" s="104"/>
      <c r="R36" s="48">
        <f t="shared" si="10"/>
        <v>0</v>
      </c>
      <c r="S36" s="3"/>
    </row>
    <row r="37" spans="1:19" x14ac:dyDescent="0.25">
      <c r="A37" s="1"/>
      <c r="B37" s="54" t="s">
        <v>59</v>
      </c>
      <c r="C37" s="68" t="s">
        <v>60</v>
      </c>
      <c r="D37" s="46">
        <f>'[5]NR 2020'!G37</f>
        <v>481</v>
      </c>
      <c r="E37" s="47">
        <f>'[5]NR 2020'!H37</f>
        <v>0</v>
      </c>
      <c r="F37" s="48">
        <f t="shared" si="6"/>
        <v>481</v>
      </c>
      <c r="G37" s="46">
        <f>'[5]NR 2020'!M37</f>
        <v>482</v>
      </c>
      <c r="H37" s="47">
        <f>'[5]NR 2020'!N37</f>
        <v>0</v>
      </c>
      <c r="I37" s="49">
        <f t="shared" si="7"/>
        <v>482</v>
      </c>
      <c r="J37" s="57">
        <f>'[5]NR 2020'!Y37</f>
        <v>560</v>
      </c>
      <c r="K37" s="58">
        <f>'[5]NR 2020'!Z37</f>
        <v>0</v>
      </c>
      <c r="L37" s="59">
        <f t="shared" si="8"/>
        <v>560</v>
      </c>
      <c r="M37" s="104">
        <v>560</v>
      </c>
      <c r="N37" s="104"/>
      <c r="O37" s="48">
        <f t="shared" si="9"/>
        <v>560</v>
      </c>
      <c r="P37" s="104">
        <v>610</v>
      </c>
      <c r="Q37" s="104"/>
      <c r="R37" s="48">
        <f t="shared" si="10"/>
        <v>610</v>
      </c>
      <c r="S37" s="3"/>
    </row>
    <row r="38" spans="1:19" ht="15.75" thickBot="1" x14ac:dyDescent="0.3">
      <c r="A38" s="1"/>
      <c r="B38" s="107" t="s">
        <v>61</v>
      </c>
      <c r="C38" s="108" t="s">
        <v>62</v>
      </c>
      <c r="D38" s="46">
        <f>'[5]NR 2020'!G38</f>
        <v>1838</v>
      </c>
      <c r="E38" s="47">
        <f>'[5]NR 2020'!H38</f>
        <v>5</v>
      </c>
      <c r="F38" s="72">
        <f t="shared" si="6"/>
        <v>1843</v>
      </c>
      <c r="G38" s="46">
        <f>'[5]NR 2020'!M38</f>
        <v>684</v>
      </c>
      <c r="H38" s="47">
        <f>'[5]NR 2020'!N38</f>
        <v>160</v>
      </c>
      <c r="I38" s="73">
        <f t="shared" si="7"/>
        <v>844</v>
      </c>
      <c r="J38" s="57">
        <f>'[5]NR 2020'!Y38</f>
        <v>1079</v>
      </c>
      <c r="K38" s="58">
        <f>'[5]NR 2020'!Z38</f>
        <v>0</v>
      </c>
      <c r="L38" s="59">
        <f t="shared" si="8"/>
        <v>1079</v>
      </c>
      <c r="M38" s="109">
        <v>2480</v>
      </c>
      <c r="N38" s="109"/>
      <c r="O38" s="72">
        <f t="shared" si="9"/>
        <v>2480</v>
      </c>
      <c r="P38" s="109">
        <v>2552</v>
      </c>
      <c r="Q38" s="109"/>
      <c r="R38" s="72">
        <f>P38+Q38</f>
        <v>2552</v>
      </c>
      <c r="S38" s="3"/>
    </row>
    <row r="39" spans="1:19" ht="15.75" thickBot="1" x14ac:dyDescent="0.3">
      <c r="A39" s="1"/>
      <c r="B39" s="77" t="s">
        <v>63</v>
      </c>
      <c r="C39" s="110" t="s">
        <v>64</v>
      </c>
      <c r="D39" s="111">
        <f>SUM(D28:D32)+SUM(D35:D38)</f>
        <v>36621</v>
      </c>
      <c r="E39" s="111">
        <f>SUM(E28:E32)+SUM(E35:E38)</f>
        <v>66</v>
      </c>
      <c r="F39" s="112">
        <f>SUM(F35:F38)+SUM(F28:F32)</f>
        <v>36687</v>
      </c>
      <c r="G39" s="111">
        <f>SUM(G28:G32)+SUM(G35:G38)</f>
        <v>31200</v>
      </c>
      <c r="H39" s="111">
        <f>SUM(H28:H32)+SUM(H35:H38)</f>
        <v>220</v>
      </c>
      <c r="I39" s="113">
        <f>SUM(I35:I38)+SUM(I28:I32)</f>
        <v>31420</v>
      </c>
      <c r="J39" s="114">
        <f>SUM(J28:J32)+SUM(J35:J38)</f>
        <v>38342</v>
      </c>
      <c r="K39" s="115">
        <f>SUM(K28:K32)+SUM(K35:K38)</f>
        <v>60</v>
      </c>
      <c r="L39" s="114">
        <f>SUM(L35:L38)+SUM(L28:L32)</f>
        <v>38402</v>
      </c>
      <c r="M39" s="111">
        <f>SUM(M28:M32)+SUM(M35:M38)</f>
        <v>39105</v>
      </c>
      <c r="N39" s="111">
        <f>SUM(N28:N32)+SUM(N35:N38)</f>
        <v>60</v>
      </c>
      <c r="O39" s="112">
        <f>SUM(O35:O38)+SUM(O28:O32)</f>
        <v>39165</v>
      </c>
      <c r="P39" s="111">
        <f>SUM(P28:P32)+SUM(P35:P38)</f>
        <v>39882</v>
      </c>
      <c r="Q39" s="111">
        <f>SUM(Q28:Q32)+SUM(Q35:Q38)</f>
        <v>60</v>
      </c>
      <c r="R39" s="112">
        <f>SUM(R35:R38)+SUM(R28:R32)</f>
        <v>39942</v>
      </c>
      <c r="S39" s="3"/>
    </row>
    <row r="40" spans="1:19" ht="19.5" thickBot="1" x14ac:dyDescent="0.35">
      <c r="A40" s="1"/>
      <c r="B40" s="116" t="s">
        <v>65</v>
      </c>
      <c r="C40" s="117" t="s">
        <v>66</v>
      </c>
      <c r="D40" s="118">
        <f t="shared" ref="D40:R40" si="11">D24-D39</f>
        <v>-121</v>
      </c>
      <c r="E40" s="118">
        <f t="shared" si="11"/>
        <v>149</v>
      </c>
      <c r="F40" s="119">
        <f t="shared" si="11"/>
        <v>28</v>
      </c>
      <c r="G40" s="118">
        <f t="shared" si="11"/>
        <v>0</v>
      </c>
      <c r="H40" s="118">
        <f t="shared" si="11"/>
        <v>0</v>
      </c>
      <c r="I40" s="120">
        <f t="shared" si="11"/>
        <v>0</v>
      </c>
      <c r="J40" s="118">
        <f t="shared" si="11"/>
        <v>-150</v>
      </c>
      <c r="K40" s="118">
        <f t="shared" si="11"/>
        <v>150</v>
      </c>
      <c r="L40" s="119">
        <f t="shared" si="11"/>
        <v>0</v>
      </c>
      <c r="M40" s="121">
        <f t="shared" si="11"/>
        <v>-150</v>
      </c>
      <c r="N40" s="118">
        <f t="shared" si="11"/>
        <v>150</v>
      </c>
      <c r="O40" s="119">
        <f t="shared" si="11"/>
        <v>0</v>
      </c>
      <c r="P40" s="118">
        <f>P24-P39</f>
        <v>-150</v>
      </c>
      <c r="Q40" s="118">
        <f t="shared" si="11"/>
        <v>150</v>
      </c>
      <c r="R40" s="119">
        <f t="shared" si="11"/>
        <v>0</v>
      </c>
      <c r="S40" s="3"/>
    </row>
    <row r="41" spans="1:19" ht="15.75" thickBot="1" x14ac:dyDescent="0.3">
      <c r="A41" s="1"/>
      <c r="B41" s="122" t="s">
        <v>67</v>
      </c>
      <c r="C41" s="123" t="s">
        <v>68</v>
      </c>
      <c r="D41" s="124"/>
      <c r="E41" s="125"/>
      <c r="F41" s="126">
        <f>F40-D16</f>
        <v>-5255</v>
      </c>
      <c r="G41" s="124"/>
      <c r="H41" s="127"/>
      <c r="I41" s="128">
        <f>I40-G16</f>
        <v>-5283</v>
      </c>
      <c r="J41" s="129"/>
      <c r="K41" s="127"/>
      <c r="L41" s="126">
        <f>L40-J16</f>
        <v>-5825</v>
      </c>
      <c r="M41" s="130"/>
      <c r="N41" s="127"/>
      <c r="O41" s="126">
        <f>O40-M16</f>
        <v>-5941</v>
      </c>
      <c r="P41" s="124"/>
      <c r="Q41" s="127"/>
      <c r="R41" s="126">
        <f>R40-P16</f>
        <v>-6059</v>
      </c>
      <c r="S41" s="3"/>
    </row>
    <row r="42" spans="1:19" s="136" customFormat="1" ht="8.25" customHeight="1" thickBot="1" x14ac:dyDescent="0.3">
      <c r="A42" s="131"/>
      <c r="B42" s="132"/>
      <c r="C42" s="133"/>
      <c r="D42" s="131"/>
      <c r="E42" s="134"/>
      <c r="F42" s="134"/>
      <c r="G42" s="131"/>
      <c r="H42" s="134"/>
      <c r="I42" s="134"/>
      <c r="J42" s="134"/>
      <c r="K42" s="134"/>
      <c r="L42" s="135"/>
      <c r="M42" s="135"/>
      <c r="N42" s="135"/>
      <c r="O42" s="135"/>
      <c r="P42" s="135"/>
      <c r="Q42" s="135"/>
      <c r="R42" s="135"/>
      <c r="S42" s="135"/>
    </row>
    <row r="43" spans="1:19" s="136" customFormat="1" ht="15.75" customHeight="1" x14ac:dyDescent="0.25">
      <c r="A43" s="131"/>
      <c r="B43" s="137"/>
      <c r="C43" s="138" t="s">
        <v>69</v>
      </c>
      <c r="D43" s="139" t="s">
        <v>70</v>
      </c>
      <c r="E43" s="134"/>
      <c r="F43" s="140"/>
      <c r="G43" s="139" t="s">
        <v>71</v>
      </c>
      <c r="H43" s="134"/>
      <c r="I43" s="134"/>
      <c r="J43" s="139" t="s">
        <v>72</v>
      </c>
      <c r="K43" s="134"/>
      <c r="L43" s="134"/>
      <c r="M43" s="139" t="s">
        <v>73</v>
      </c>
      <c r="N43" s="135"/>
      <c r="O43" s="135"/>
      <c r="P43" s="139" t="s">
        <v>73</v>
      </c>
      <c r="Q43" s="135"/>
      <c r="R43" s="135"/>
      <c r="S43" s="135"/>
    </row>
    <row r="44" spans="1:19" ht="15.75" thickBot="1" x14ac:dyDescent="0.3">
      <c r="A44" s="1"/>
      <c r="B44" s="137"/>
      <c r="C44" s="141"/>
      <c r="D44" s="142">
        <v>344</v>
      </c>
      <c r="E44" s="134"/>
      <c r="F44" s="140"/>
      <c r="G44" s="142">
        <v>344</v>
      </c>
      <c r="H44" s="143"/>
      <c r="I44" s="143"/>
      <c r="J44" s="142">
        <v>429</v>
      </c>
      <c r="K44" s="143"/>
      <c r="L44" s="143"/>
      <c r="M44" s="142">
        <v>429</v>
      </c>
      <c r="N44" s="3"/>
      <c r="O44" s="3"/>
      <c r="P44" s="142">
        <v>429</v>
      </c>
      <c r="Q44" s="3"/>
      <c r="R44" s="3"/>
      <c r="S44" s="3"/>
    </row>
    <row r="45" spans="1:19" s="136" customFormat="1" ht="8.25" customHeight="1" thickBot="1" x14ac:dyDescent="0.3">
      <c r="A45" s="131"/>
      <c r="B45" s="137"/>
      <c r="C45" s="133"/>
      <c r="D45" s="134"/>
      <c r="E45" s="134"/>
      <c r="F45" s="140"/>
      <c r="G45" s="134"/>
      <c r="H45" s="134"/>
      <c r="I45" s="140"/>
      <c r="J45" s="140"/>
      <c r="K45" s="140"/>
      <c r="L45" s="135"/>
      <c r="M45" s="135"/>
      <c r="N45" s="135"/>
      <c r="O45" s="135"/>
      <c r="P45" s="135"/>
      <c r="Q45" s="135"/>
      <c r="R45" s="135"/>
      <c r="S45" s="135"/>
    </row>
    <row r="46" spans="1:19" s="136" customFormat="1" ht="37.5" customHeight="1" thickBot="1" x14ac:dyDescent="0.3">
      <c r="A46" s="131"/>
      <c r="B46" s="137"/>
      <c r="C46" s="138" t="s">
        <v>74</v>
      </c>
      <c r="D46" s="144" t="s">
        <v>75</v>
      </c>
      <c r="E46" s="145" t="s">
        <v>76</v>
      </c>
      <c r="F46" s="140"/>
      <c r="G46" s="144" t="s">
        <v>75</v>
      </c>
      <c r="H46" s="145" t="s">
        <v>76</v>
      </c>
      <c r="I46" s="135"/>
      <c r="J46" s="144" t="s">
        <v>75</v>
      </c>
      <c r="K46" s="145" t="s">
        <v>76</v>
      </c>
      <c r="L46" s="146"/>
      <c r="M46" s="144" t="s">
        <v>75</v>
      </c>
      <c r="N46" s="145" t="s">
        <v>76</v>
      </c>
      <c r="O46" s="135"/>
      <c r="P46" s="144" t="s">
        <v>75</v>
      </c>
      <c r="Q46" s="145" t="s">
        <v>76</v>
      </c>
      <c r="R46" s="135"/>
      <c r="S46" s="135"/>
    </row>
    <row r="47" spans="1:19" ht="15.75" thickBot="1" x14ac:dyDescent="0.3">
      <c r="A47" s="1"/>
      <c r="B47" s="147"/>
      <c r="C47" s="148"/>
      <c r="D47" s="149">
        <v>0</v>
      </c>
      <c r="E47" s="150">
        <v>0</v>
      </c>
      <c r="F47" s="140"/>
      <c r="G47" s="149">
        <v>0</v>
      </c>
      <c r="H47" s="150">
        <v>0</v>
      </c>
      <c r="I47" s="3"/>
      <c r="J47" s="149">
        <v>0</v>
      </c>
      <c r="K47" s="150">
        <v>0</v>
      </c>
      <c r="L47" s="143"/>
      <c r="M47" s="149">
        <v>0</v>
      </c>
      <c r="N47" s="150">
        <v>0</v>
      </c>
      <c r="O47" s="3"/>
      <c r="P47" s="149">
        <v>0</v>
      </c>
      <c r="Q47" s="150">
        <v>0</v>
      </c>
      <c r="R47" s="3"/>
      <c r="S47" s="3"/>
    </row>
    <row r="48" spans="1:19" x14ac:dyDescent="0.25">
      <c r="A48" s="1"/>
      <c r="B48" s="147"/>
      <c r="C48" s="133"/>
      <c r="D48" s="134"/>
      <c r="E48" s="134"/>
      <c r="F48" s="140"/>
      <c r="G48" s="134"/>
      <c r="H48" s="134"/>
      <c r="I48" s="140"/>
      <c r="J48" s="140"/>
      <c r="K48" s="140"/>
      <c r="L48" s="135"/>
      <c r="M48" s="3"/>
      <c r="N48" s="135"/>
      <c r="O48" s="135"/>
      <c r="P48" s="3"/>
      <c r="Q48" s="3"/>
      <c r="R48" s="3"/>
      <c r="S48" s="3"/>
    </row>
    <row r="49" spans="1:19" x14ac:dyDescent="0.25">
      <c r="A49" s="1"/>
      <c r="B49" s="147"/>
      <c r="C49" s="151" t="s">
        <v>77</v>
      </c>
      <c r="D49" s="152" t="s">
        <v>78</v>
      </c>
      <c r="E49" s="134"/>
      <c r="F49" s="3"/>
      <c r="G49" s="152" t="s">
        <v>79</v>
      </c>
      <c r="H49" s="3"/>
      <c r="I49" s="3"/>
      <c r="J49" s="152" t="s">
        <v>80</v>
      </c>
      <c r="K49" s="3"/>
      <c r="L49" s="153"/>
      <c r="M49" s="152" t="s">
        <v>81</v>
      </c>
      <c r="N49" s="153"/>
      <c r="O49" s="153"/>
      <c r="P49" s="152" t="s">
        <v>82</v>
      </c>
      <c r="Q49" s="3"/>
      <c r="R49" s="3"/>
      <c r="S49" s="3"/>
    </row>
    <row r="50" spans="1:19" x14ac:dyDescent="0.25">
      <c r="A50" s="1"/>
      <c r="B50" s="147"/>
      <c r="C50" s="154" t="s">
        <v>83</v>
      </c>
      <c r="D50" s="155"/>
      <c r="E50" s="134"/>
      <c r="F50" s="3"/>
      <c r="G50" s="155"/>
      <c r="H50" s="3"/>
      <c r="I50" s="3"/>
      <c r="J50" s="155"/>
      <c r="K50" s="3"/>
      <c r="L50" s="156"/>
      <c r="M50" s="155"/>
      <c r="N50" s="156"/>
      <c r="O50" s="156"/>
      <c r="P50" s="155"/>
      <c r="Q50" s="3"/>
      <c r="R50" s="3"/>
      <c r="S50" s="3"/>
    </row>
    <row r="51" spans="1:19" x14ac:dyDescent="0.25">
      <c r="A51" s="1"/>
      <c r="B51" s="147"/>
      <c r="C51" s="154" t="s">
        <v>84</v>
      </c>
      <c r="D51" s="155">
        <v>634</v>
      </c>
      <c r="E51" s="134"/>
      <c r="F51" s="3"/>
      <c r="G51" s="155">
        <v>513</v>
      </c>
      <c r="H51" s="3"/>
      <c r="I51" s="3"/>
      <c r="J51" s="155">
        <v>290</v>
      </c>
      <c r="K51" s="3"/>
      <c r="L51" s="156"/>
      <c r="M51" s="155">
        <v>480</v>
      </c>
      <c r="N51" s="156"/>
      <c r="O51" s="156"/>
      <c r="P51" s="155">
        <v>450</v>
      </c>
      <c r="Q51" s="3"/>
      <c r="R51" s="3"/>
      <c r="S51" s="3"/>
    </row>
    <row r="52" spans="1:19" x14ac:dyDescent="0.25">
      <c r="A52" s="1"/>
      <c r="B52" s="147"/>
      <c r="C52" s="154" t="s">
        <v>85</v>
      </c>
      <c r="D52" s="155">
        <v>395</v>
      </c>
      <c r="E52" s="134"/>
      <c r="F52" s="3"/>
      <c r="G52" s="155">
        <v>814</v>
      </c>
      <c r="H52" s="3"/>
      <c r="I52" s="3"/>
      <c r="J52" s="155">
        <v>282</v>
      </c>
      <c r="K52" s="3"/>
      <c r="L52" s="156"/>
      <c r="M52" s="155">
        <v>350</v>
      </c>
      <c r="N52" s="156"/>
      <c r="O52" s="156"/>
      <c r="P52" s="155">
        <v>300</v>
      </c>
      <c r="Q52" s="3"/>
      <c r="R52" s="3"/>
      <c r="S52" s="3"/>
    </row>
    <row r="53" spans="1:19" x14ac:dyDescent="0.25">
      <c r="A53" s="1"/>
      <c r="B53" s="147"/>
      <c r="C53" s="154" t="s">
        <v>86</v>
      </c>
      <c r="D53" s="155">
        <v>230</v>
      </c>
      <c r="E53" s="134"/>
      <c r="F53" s="3"/>
      <c r="G53" s="155">
        <v>216</v>
      </c>
      <c r="H53" s="3"/>
      <c r="I53" s="3"/>
      <c r="J53" s="155">
        <v>230</v>
      </c>
      <c r="K53" s="3"/>
      <c r="L53" s="156"/>
      <c r="M53" s="155">
        <v>230</v>
      </c>
      <c r="N53" s="156"/>
      <c r="O53" s="156"/>
      <c r="P53" s="155">
        <v>200</v>
      </c>
      <c r="Q53" s="3"/>
      <c r="R53" s="3"/>
      <c r="S53" s="3"/>
    </row>
    <row r="54" spans="1:19" x14ac:dyDescent="0.25">
      <c r="A54" s="1"/>
      <c r="B54" s="147"/>
      <c r="C54" s="157" t="s">
        <v>87</v>
      </c>
      <c r="D54" s="155">
        <v>178</v>
      </c>
      <c r="E54" s="134"/>
      <c r="F54" s="3"/>
      <c r="G54" s="155">
        <v>20</v>
      </c>
      <c r="H54" s="3"/>
      <c r="I54" s="3"/>
      <c r="J54" s="155">
        <v>106</v>
      </c>
      <c r="K54" s="3"/>
      <c r="L54" s="156"/>
      <c r="M54" s="155">
        <v>100</v>
      </c>
      <c r="N54" s="156"/>
      <c r="O54" s="156"/>
      <c r="P54" s="155">
        <v>120</v>
      </c>
      <c r="Q54" s="3"/>
      <c r="R54" s="3"/>
      <c r="S54" s="3"/>
    </row>
    <row r="55" spans="1:19" ht="10.5" customHeight="1" x14ac:dyDescent="0.25">
      <c r="A55" s="1"/>
      <c r="B55" s="147"/>
      <c r="C55" s="133"/>
      <c r="D55" s="134"/>
      <c r="E55" s="134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</row>
    <row r="56" spans="1:19" x14ac:dyDescent="0.25">
      <c r="A56" s="1"/>
      <c r="B56" s="147"/>
      <c r="C56" s="151" t="s">
        <v>88</v>
      </c>
      <c r="D56" s="152" t="s">
        <v>78</v>
      </c>
      <c r="E56" s="134"/>
      <c r="F56" s="140"/>
      <c r="G56" s="152" t="s">
        <v>89</v>
      </c>
      <c r="H56" s="134"/>
      <c r="I56" s="140"/>
      <c r="J56" s="152" t="s">
        <v>80</v>
      </c>
      <c r="K56" s="140"/>
      <c r="L56" s="3"/>
      <c r="M56" s="152" t="s">
        <v>81</v>
      </c>
      <c r="N56" s="153"/>
      <c r="O56" s="153"/>
      <c r="P56" s="152" t="s">
        <v>82</v>
      </c>
      <c r="Q56" s="3"/>
      <c r="R56" s="3"/>
      <c r="S56" s="3"/>
    </row>
    <row r="57" spans="1:19" x14ac:dyDescent="0.25">
      <c r="A57" s="1"/>
      <c r="B57" s="147"/>
      <c r="C57" s="154"/>
      <c r="D57" s="158">
        <v>55</v>
      </c>
      <c r="E57" s="134"/>
      <c r="F57" s="140"/>
      <c r="G57" s="158">
        <v>55</v>
      </c>
      <c r="H57" s="134"/>
      <c r="I57" s="140"/>
      <c r="J57" s="158">
        <v>59</v>
      </c>
      <c r="K57" s="140"/>
      <c r="L57" s="3"/>
      <c r="M57" s="158">
        <v>60</v>
      </c>
      <c r="N57" s="3"/>
      <c r="O57" s="3"/>
      <c r="P57" s="158">
        <v>61</v>
      </c>
      <c r="Q57" s="3"/>
      <c r="R57" s="3"/>
      <c r="S57" s="3"/>
    </row>
    <row r="58" spans="1:19" x14ac:dyDescent="0.25">
      <c r="A58" s="1"/>
      <c r="B58" s="147"/>
      <c r="C58" s="133"/>
      <c r="D58" s="134"/>
      <c r="E58" s="134"/>
      <c r="F58" s="140"/>
      <c r="G58" s="134"/>
      <c r="H58" s="134"/>
      <c r="I58" s="140"/>
      <c r="J58" s="140"/>
      <c r="K58" s="140"/>
      <c r="L58" s="3"/>
      <c r="M58" s="3"/>
      <c r="N58" s="3"/>
      <c r="O58" s="3"/>
      <c r="P58" s="3"/>
      <c r="Q58" s="3"/>
      <c r="R58" s="3"/>
      <c r="S58" s="3"/>
    </row>
    <row r="59" spans="1:19" x14ac:dyDescent="0.25">
      <c r="A59" s="1"/>
      <c r="B59" s="159" t="s">
        <v>90</v>
      </c>
      <c r="C59" s="160"/>
      <c r="D59" s="161"/>
      <c r="E59" s="161"/>
      <c r="F59" s="161"/>
      <c r="G59" s="161"/>
      <c r="H59" s="161"/>
      <c r="I59" s="161"/>
      <c r="J59" s="161"/>
      <c r="K59" s="161"/>
      <c r="L59" s="162"/>
      <c r="M59" s="162"/>
      <c r="N59" s="162"/>
      <c r="O59" s="162"/>
      <c r="P59" s="162"/>
      <c r="Q59" s="162"/>
      <c r="R59" s="163"/>
      <c r="S59" s="3"/>
    </row>
    <row r="60" spans="1:19" x14ac:dyDescent="0.25">
      <c r="A60" s="1"/>
      <c r="B60" s="164"/>
      <c r="C60" s="136"/>
      <c r="D60" s="136"/>
      <c r="E60" s="136"/>
      <c r="F60" s="136"/>
      <c r="G60" s="136"/>
      <c r="H60" s="136"/>
      <c r="I60" s="136"/>
      <c r="J60" s="136"/>
      <c r="K60" s="136"/>
      <c r="L60" s="136"/>
      <c r="M60" s="136"/>
      <c r="N60" s="136"/>
      <c r="O60" s="136"/>
      <c r="P60" s="136"/>
      <c r="Q60" s="136"/>
      <c r="R60" s="165"/>
      <c r="S60" s="3"/>
    </row>
    <row r="61" spans="1:19" x14ac:dyDescent="0.25">
      <c r="A61" s="1"/>
      <c r="B61" s="166"/>
      <c r="C61" s="167"/>
      <c r="D61" s="167"/>
      <c r="E61" s="167"/>
      <c r="F61" s="167"/>
      <c r="G61" s="167"/>
      <c r="H61" s="167"/>
      <c r="I61" s="167"/>
      <c r="J61" s="167"/>
      <c r="K61" s="167"/>
      <c r="L61" s="136"/>
      <c r="M61" s="136"/>
      <c r="N61" s="136"/>
      <c r="O61" s="136"/>
      <c r="P61" s="136"/>
      <c r="Q61" s="136"/>
      <c r="R61" s="165"/>
      <c r="S61" s="3"/>
    </row>
    <row r="62" spans="1:19" x14ac:dyDescent="0.25">
      <c r="A62" s="1"/>
      <c r="B62" s="166"/>
      <c r="C62" s="167"/>
      <c r="D62" s="167"/>
      <c r="E62" s="167"/>
      <c r="F62" s="167"/>
      <c r="G62" s="167"/>
      <c r="H62" s="167"/>
      <c r="I62" s="167"/>
      <c r="J62" s="167"/>
      <c r="K62" s="167"/>
      <c r="L62" s="136"/>
      <c r="M62" s="136"/>
      <c r="N62" s="136"/>
      <c r="O62" s="136"/>
      <c r="P62" s="136"/>
      <c r="Q62" s="136"/>
      <c r="R62" s="165"/>
      <c r="S62" s="3"/>
    </row>
    <row r="63" spans="1:19" x14ac:dyDescent="0.25">
      <c r="A63" s="1"/>
      <c r="B63" s="166"/>
      <c r="C63" s="167"/>
      <c r="D63" s="167"/>
      <c r="E63" s="167"/>
      <c r="F63" s="167"/>
      <c r="G63" s="167"/>
      <c r="H63" s="167"/>
      <c r="I63" s="167"/>
      <c r="J63" s="167"/>
      <c r="K63" s="167"/>
      <c r="L63" s="136"/>
      <c r="M63" s="136"/>
      <c r="N63" s="136"/>
      <c r="O63" s="136"/>
      <c r="P63" s="136"/>
      <c r="Q63" s="136"/>
      <c r="R63" s="165"/>
      <c r="S63" s="3"/>
    </row>
    <row r="64" spans="1:19" x14ac:dyDescent="0.25">
      <c r="A64" s="1"/>
      <c r="B64" s="166"/>
      <c r="C64" s="167"/>
      <c r="D64" s="167"/>
      <c r="E64" s="167"/>
      <c r="F64" s="167"/>
      <c r="G64" s="167"/>
      <c r="H64" s="167"/>
      <c r="I64" s="167"/>
      <c r="J64" s="167"/>
      <c r="K64" s="167"/>
      <c r="L64" s="136"/>
      <c r="M64" s="136"/>
      <c r="N64" s="136"/>
      <c r="O64" s="136"/>
      <c r="P64" s="136"/>
      <c r="Q64" s="136"/>
      <c r="R64" s="165"/>
      <c r="S64" s="3"/>
    </row>
    <row r="65" spans="1:19" x14ac:dyDescent="0.25">
      <c r="A65" s="1"/>
      <c r="B65" s="168"/>
      <c r="C65" s="169"/>
      <c r="D65" s="170"/>
      <c r="E65" s="170"/>
      <c r="F65" s="170"/>
      <c r="G65" s="170"/>
      <c r="H65" s="170"/>
      <c r="I65" s="170"/>
      <c r="J65" s="170"/>
      <c r="K65" s="170"/>
      <c r="L65" s="136"/>
      <c r="M65" s="136"/>
      <c r="N65" s="136"/>
      <c r="O65" s="136"/>
      <c r="P65" s="136"/>
      <c r="Q65" s="136"/>
      <c r="R65" s="165"/>
      <c r="S65" s="3"/>
    </row>
    <row r="66" spans="1:19" x14ac:dyDescent="0.25">
      <c r="A66" s="1"/>
      <c r="B66" s="171"/>
      <c r="C66" s="172"/>
      <c r="D66" s="170"/>
      <c r="E66" s="170"/>
      <c r="F66" s="170"/>
      <c r="G66" s="170"/>
      <c r="H66" s="170"/>
      <c r="I66" s="170"/>
      <c r="J66" s="170"/>
      <c r="K66" s="170"/>
      <c r="L66" s="136"/>
      <c r="M66" s="136"/>
      <c r="N66" s="136"/>
      <c r="O66" s="136"/>
      <c r="P66" s="136"/>
      <c r="Q66" s="136"/>
      <c r="R66" s="165"/>
      <c r="S66" s="3"/>
    </row>
    <row r="67" spans="1:19" x14ac:dyDescent="0.25">
      <c r="A67" s="1"/>
      <c r="B67" s="168"/>
      <c r="C67" s="173"/>
      <c r="D67" s="170"/>
      <c r="E67" s="170"/>
      <c r="F67" s="170"/>
      <c r="G67" s="170"/>
      <c r="H67" s="170"/>
      <c r="I67" s="170"/>
      <c r="J67" s="170"/>
      <c r="K67" s="170"/>
      <c r="L67" s="136"/>
      <c r="M67" s="136"/>
      <c r="N67" s="136"/>
      <c r="O67" s="136"/>
      <c r="P67" s="136"/>
      <c r="Q67" s="136"/>
      <c r="R67" s="165"/>
      <c r="S67" s="3"/>
    </row>
    <row r="68" spans="1:19" x14ac:dyDescent="0.25">
      <c r="A68" s="1"/>
      <c r="B68" s="168"/>
      <c r="C68" s="173"/>
      <c r="D68" s="170"/>
      <c r="E68" s="170"/>
      <c r="F68" s="170"/>
      <c r="G68" s="170"/>
      <c r="H68" s="170"/>
      <c r="I68" s="170"/>
      <c r="J68" s="170"/>
      <c r="K68" s="170"/>
      <c r="L68" s="136"/>
      <c r="M68" s="136"/>
      <c r="N68" s="136"/>
      <c r="O68" s="136"/>
      <c r="P68" s="136"/>
      <c r="Q68" s="136"/>
      <c r="R68" s="165"/>
      <c r="S68" s="3"/>
    </row>
    <row r="69" spans="1:19" x14ac:dyDescent="0.25">
      <c r="A69" s="1"/>
      <c r="B69" s="174"/>
      <c r="C69" s="175"/>
      <c r="D69" s="176"/>
      <c r="E69" s="176"/>
      <c r="F69" s="176"/>
      <c r="G69" s="176"/>
      <c r="H69" s="176"/>
      <c r="I69" s="176"/>
      <c r="J69" s="176"/>
      <c r="K69" s="176"/>
      <c r="L69" s="177"/>
      <c r="M69" s="177"/>
      <c r="N69" s="177"/>
      <c r="O69" s="177"/>
      <c r="P69" s="177"/>
      <c r="Q69" s="177"/>
      <c r="R69" s="178"/>
      <c r="S69" s="3"/>
    </row>
    <row r="70" spans="1:19" x14ac:dyDescent="0.25">
      <c r="A70" s="131"/>
      <c r="B70" s="179"/>
      <c r="C70" s="180"/>
      <c r="D70" s="181"/>
      <c r="E70" s="181"/>
      <c r="F70" s="181"/>
      <c r="G70" s="181"/>
      <c r="H70" s="181"/>
      <c r="I70" s="181"/>
      <c r="J70" s="181"/>
      <c r="K70" s="181"/>
      <c r="L70" s="3"/>
      <c r="M70" s="3"/>
      <c r="N70" s="3"/>
      <c r="O70" s="3"/>
      <c r="P70" s="3"/>
      <c r="Q70" s="3"/>
      <c r="R70" s="3"/>
      <c r="S70" s="3"/>
    </row>
    <row r="71" spans="1:19" x14ac:dyDescent="0.25">
      <c r="A71" s="1"/>
      <c r="B71" s="182"/>
      <c r="C71" s="182"/>
      <c r="D71" s="182"/>
      <c r="E71" s="182"/>
      <c r="F71" s="182"/>
      <c r="G71" s="182"/>
      <c r="H71" s="182"/>
      <c r="I71" s="182"/>
      <c r="J71" s="182"/>
      <c r="K71" s="182"/>
      <c r="L71" s="3"/>
      <c r="M71" s="3"/>
      <c r="N71" s="3"/>
      <c r="O71" s="3"/>
      <c r="P71" s="3"/>
      <c r="Q71" s="3"/>
      <c r="R71" s="3"/>
      <c r="S71" s="3"/>
    </row>
    <row r="72" spans="1:19" x14ac:dyDescent="0.25">
      <c r="A72" s="1"/>
      <c r="B72" s="182" t="s">
        <v>91</v>
      </c>
      <c r="C72" s="183">
        <v>43707</v>
      </c>
      <c r="D72" s="170"/>
      <c r="E72" s="182"/>
      <c r="F72" s="182" t="s">
        <v>92</v>
      </c>
      <c r="G72" s="184" t="s">
        <v>101</v>
      </c>
      <c r="H72" s="182"/>
      <c r="I72" s="182"/>
      <c r="J72" s="182"/>
      <c r="K72" s="182"/>
      <c r="L72" s="3"/>
      <c r="M72" s="3"/>
      <c r="N72" s="3"/>
      <c r="O72" s="3"/>
      <c r="P72" s="3"/>
      <c r="Q72" s="3"/>
      <c r="R72" s="3"/>
      <c r="S72" s="3"/>
    </row>
    <row r="73" spans="1:19" ht="7.5" customHeight="1" x14ac:dyDescent="0.25">
      <c r="A73" s="1"/>
      <c r="B73" s="182"/>
      <c r="C73" s="182"/>
      <c r="D73" s="182"/>
      <c r="E73" s="182"/>
      <c r="F73" s="182"/>
      <c r="G73" s="182"/>
      <c r="H73" s="182"/>
      <c r="I73" s="182"/>
      <c r="J73" s="182"/>
      <c r="K73" s="182"/>
      <c r="L73" s="3"/>
      <c r="M73" s="3"/>
      <c r="N73" s="3"/>
      <c r="O73" s="3"/>
      <c r="P73" s="3"/>
      <c r="Q73" s="3"/>
      <c r="R73" s="3"/>
      <c r="S73" s="3"/>
    </row>
    <row r="74" spans="1:19" x14ac:dyDescent="0.25">
      <c r="A74" s="1"/>
      <c r="B74" s="182"/>
      <c r="C74" s="182"/>
      <c r="D74" s="185"/>
      <c r="E74" s="182"/>
      <c r="F74" s="182" t="s">
        <v>94</v>
      </c>
      <c r="G74" s="186"/>
      <c r="H74" s="182"/>
      <c r="I74" s="182"/>
      <c r="J74" s="182"/>
      <c r="K74" s="182"/>
      <c r="L74" s="3"/>
      <c r="M74" s="3"/>
      <c r="N74" s="3"/>
      <c r="O74" s="3"/>
      <c r="P74" s="3"/>
      <c r="Q74" s="3"/>
      <c r="R74" s="3"/>
      <c r="S74" s="3"/>
    </row>
    <row r="75" spans="1:19" x14ac:dyDescent="0.25">
      <c r="A75" s="1"/>
      <c r="B75" s="182"/>
      <c r="C75" s="182"/>
      <c r="D75" s="185"/>
      <c r="E75" s="182"/>
      <c r="F75" s="182"/>
      <c r="G75" s="186"/>
      <c r="H75" s="182"/>
      <c r="I75" s="182"/>
      <c r="J75" s="182"/>
      <c r="K75" s="182"/>
      <c r="L75" s="3"/>
      <c r="M75" s="3"/>
      <c r="N75" s="3"/>
      <c r="O75" s="3"/>
      <c r="P75" s="3"/>
      <c r="Q75" s="3"/>
      <c r="R75" s="3"/>
      <c r="S75" s="3"/>
    </row>
    <row r="76" spans="1:19" x14ac:dyDescent="0.25">
      <c r="A76" s="1"/>
      <c r="B76" s="182"/>
      <c r="C76" s="182"/>
      <c r="D76" s="182"/>
      <c r="E76" s="182"/>
      <c r="F76" s="182"/>
      <c r="G76" s="182"/>
      <c r="H76" s="182"/>
      <c r="I76" s="182"/>
      <c r="J76" s="182"/>
      <c r="K76" s="182"/>
      <c r="L76" s="3"/>
      <c r="M76" s="3"/>
      <c r="N76" s="3"/>
      <c r="O76" s="3"/>
      <c r="P76" s="3"/>
      <c r="Q76" s="3"/>
      <c r="R76" s="3"/>
      <c r="S76" s="3"/>
    </row>
    <row r="77" spans="1:19" x14ac:dyDescent="0.25">
      <c r="A77" s="131"/>
      <c r="B77" s="179"/>
      <c r="C77" s="180"/>
      <c r="D77" s="181"/>
      <c r="E77" s="181"/>
      <c r="F77" s="181"/>
      <c r="G77" s="181"/>
      <c r="H77" s="181"/>
      <c r="I77" s="181"/>
      <c r="J77" s="181"/>
      <c r="K77" s="181"/>
      <c r="L77" s="3"/>
      <c r="M77" s="3"/>
      <c r="N77" s="3"/>
      <c r="O77" s="3"/>
      <c r="P77" s="3"/>
      <c r="Q77" s="3"/>
      <c r="R77" s="3"/>
      <c r="S77" s="3"/>
    </row>
    <row r="78" spans="1:19" hidden="1" x14ac:dyDescent="0.25"/>
    <row r="79" spans="1:19" hidden="1" x14ac:dyDescent="0.25"/>
    <row r="80" spans="1:19" hidden="1" x14ac:dyDescent="0.25"/>
    <row r="81" hidden="1" x14ac:dyDescent="0.25"/>
    <row r="82" hidden="1" x14ac:dyDescent="0.25"/>
    <row r="83" hidden="1" x14ac:dyDescent="0.25"/>
    <row r="84" hidden="1" x14ac:dyDescent="0.25"/>
    <row r="85" hidden="1" x14ac:dyDescent="0.25"/>
    <row r="86" hidden="1" x14ac:dyDescent="0.25"/>
    <row r="87" hidden="1" x14ac:dyDescent="0.25"/>
    <row r="88" hidden="1" x14ac:dyDescent="0.25"/>
    <row r="89" hidden="1" x14ac:dyDescent="0.25"/>
    <row r="90" hidden="1" x14ac:dyDescent="0.25"/>
    <row r="91" hidden="1" x14ac:dyDescent="0.25"/>
    <row r="92" hidden="1" x14ac:dyDescent="0.25"/>
    <row r="93" hidden="1" x14ac:dyDescent="0.25"/>
    <row r="94" ht="15" hidden="1" customHeight="1" x14ac:dyDescent="0.25"/>
    <row r="95" hidden="1" x14ac:dyDescent="0.25"/>
    <row r="96" hidden="1" x14ac:dyDescent="0.25"/>
    <row r="97" hidden="1" x14ac:dyDescent="0.25"/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  <row r="106" hidden="1" x14ac:dyDescent="0.25"/>
    <row r="107" hidden="1" x14ac:dyDescent="0.25"/>
    <row r="108" ht="15" hidden="1" customHeight="1" x14ac:dyDescent="0.25"/>
    <row r="109" ht="15" hidden="1" customHeight="1" x14ac:dyDescent="0.25"/>
    <row r="110" hidden="1" x14ac:dyDescent="0.25"/>
    <row r="111" hidden="1" x14ac:dyDescent="0.25"/>
    <row r="112" hidden="1" x14ac:dyDescent="0.25"/>
    <row r="113" hidden="1" x14ac:dyDescent="0.25"/>
    <row r="114" hidden="1" x14ac:dyDescent="0.25"/>
    <row r="115" hidden="1" x14ac:dyDescent="0.25"/>
    <row r="116" hidden="1" x14ac:dyDescent="0.25"/>
    <row r="117" hidden="1" x14ac:dyDescent="0.25"/>
    <row r="118" hidden="1" x14ac:dyDescent="0.25"/>
    <row r="119" hidden="1" x14ac:dyDescent="0.25"/>
    <row r="120" hidden="1" x14ac:dyDescent="0.25"/>
    <row r="121" hidden="1" x14ac:dyDescent="0.25"/>
    <row r="122" hidden="1" x14ac:dyDescent="0.25"/>
    <row r="123" hidden="1" x14ac:dyDescent="0.25"/>
    <row r="124" hidden="1" x14ac:dyDescent="0.25"/>
    <row r="125" hidden="1" x14ac:dyDescent="0.25"/>
    <row r="126" hidden="1" x14ac:dyDescent="0.25"/>
    <row r="127" hidden="1" x14ac:dyDescent="0.25"/>
    <row r="128" hidden="1" x14ac:dyDescent="0.25"/>
    <row r="129" hidden="1" x14ac:dyDescent="0.25"/>
    <row r="130" hidden="1" x14ac:dyDescent="0.25"/>
    <row r="131" hidden="1" x14ac:dyDescent="0.25"/>
    <row r="132" hidden="1" x14ac:dyDescent="0.25"/>
    <row r="133" hidden="1" x14ac:dyDescent="0.25"/>
    <row r="134" hidden="1" x14ac:dyDescent="0.25"/>
    <row r="135" hidden="1" x14ac:dyDescent="0.25"/>
    <row r="136" hidden="1" x14ac:dyDescent="0.25"/>
    <row r="137" hidden="1" x14ac:dyDescent="0.25"/>
    <row r="138" hidden="1" x14ac:dyDescent="0.25"/>
    <row r="139" hidden="1" x14ac:dyDescent="0.25"/>
    <row r="140" hidden="1" x14ac:dyDescent="0.25"/>
    <row r="141" hidden="1" x14ac:dyDescent="0.25"/>
    <row r="142" hidden="1" x14ac:dyDescent="0.25"/>
    <row r="143" hidden="1" x14ac:dyDescent="0.25"/>
    <row r="144" hidden="1" x14ac:dyDescent="0.25"/>
    <row r="145" hidden="1" x14ac:dyDescent="0.25"/>
    <row r="146" hidden="1" x14ac:dyDescent="0.25"/>
    <row r="147" hidden="1" x14ac:dyDescent="0.25"/>
    <row r="148" hidden="1" x14ac:dyDescent="0.25"/>
    <row r="149" hidden="1" x14ac:dyDescent="0.25"/>
    <row r="150" hidden="1" x14ac:dyDescent="0.25"/>
    <row r="151" hidden="1" x14ac:dyDescent="0.25"/>
    <row r="152" hidden="1" x14ac:dyDescent="0.25"/>
    <row r="153" hidden="1" x14ac:dyDescent="0.25"/>
    <row r="154" hidden="1" x14ac:dyDescent="0.25"/>
    <row r="155" hidden="1" x14ac:dyDescent="0.25"/>
    <row r="156" hidden="1" x14ac:dyDescent="0.25"/>
    <row r="157" hidden="1" x14ac:dyDescent="0.25"/>
    <row r="158" hidden="1" x14ac:dyDescent="0.25"/>
    <row r="159" hidden="1" x14ac:dyDescent="0.25"/>
    <row r="160" hidden="1" x14ac:dyDescent="0.25"/>
    <row r="161" hidden="1" x14ac:dyDescent="0.25"/>
    <row r="162" hidden="1" x14ac:dyDescent="0.25"/>
    <row r="163" hidden="1" x14ac:dyDescent="0.25"/>
    <row r="164" hidden="1" x14ac:dyDescent="0.25"/>
    <row r="165" hidden="1" x14ac:dyDescent="0.25"/>
    <row r="166" hidden="1" x14ac:dyDescent="0.25"/>
    <row r="167" hidden="1" x14ac:dyDescent="0.25"/>
    <row r="168" hidden="1" x14ac:dyDescent="0.25"/>
    <row r="169" hidden="1" x14ac:dyDescent="0.25"/>
    <row r="170" hidden="1" x14ac:dyDescent="0.25"/>
    <row r="171" hidden="1" x14ac:dyDescent="0.25"/>
    <row r="172" hidden="1" x14ac:dyDescent="0.25"/>
    <row r="173" hidden="1" x14ac:dyDescent="0.25"/>
    <row r="174" hidden="1" x14ac:dyDescent="0.25"/>
    <row r="175" hidden="1" x14ac:dyDescent="0.25"/>
    <row r="176" hidden="1" x14ac:dyDescent="0.25"/>
    <row r="177" hidden="1" x14ac:dyDescent="0.25"/>
    <row r="178" hidden="1" x14ac:dyDescent="0.25"/>
    <row r="179" hidden="1" x14ac:dyDescent="0.25"/>
    <row r="180" hidden="1" x14ac:dyDescent="0.25"/>
    <row r="181" hidden="1" x14ac:dyDescent="0.25"/>
    <row r="182" hidden="1" x14ac:dyDescent="0.25"/>
    <row r="183" hidden="1" x14ac:dyDescent="0.25"/>
    <row r="184" hidden="1" x14ac:dyDescent="0.25"/>
    <row r="185" hidden="1" x14ac:dyDescent="0.25"/>
    <row r="186" hidden="1" x14ac:dyDescent="0.25"/>
    <row r="187" hidden="1" x14ac:dyDescent="0.25"/>
    <row r="188" hidden="1" x14ac:dyDescent="0.25"/>
    <row r="189" hidden="1" x14ac:dyDescent="0.25"/>
    <row r="190" hidden="1" x14ac:dyDescent="0.25"/>
    <row r="191" hidden="1" x14ac:dyDescent="0.25"/>
    <row r="192" hidden="1" x14ac:dyDescent="0.25"/>
    <row r="193" hidden="1" x14ac:dyDescent="0.25"/>
    <row r="194" hidden="1" x14ac:dyDescent="0.25"/>
    <row r="195" hidden="1" x14ac:dyDescent="0.25"/>
    <row r="196" hidden="1" x14ac:dyDescent="0.25"/>
    <row r="197" hidden="1" x14ac:dyDescent="0.25"/>
    <row r="198" hidden="1" x14ac:dyDescent="0.25"/>
    <row r="199" hidden="1" x14ac:dyDescent="0.25"/>
    <row r="200" hidden="1" x14ac:dyDescent="0.25"/>
    <row r="201" hidden="1" x14ac:dyDescent="0.25"/>
    <row r="202" hidden="1" x14ac:dyDescent="0.25"/>
    <row r="203" hidden="1" x14ac:dyDescent="0.25"/>
    <row r="204" hidden="1" x14ac:dyDescent="0.25"/>
    <row r="205" hidden="1" x14ac:dyDescent="0.25"/>
    <row r="206" hidden="1" x14ac:dyDescent="0.25"/>
    <row r="207" hidden="1" x14ac:dyDescent="0.25"/>
    <row r="208" hidden="1" x14ac:dyDescent="0.25"/>
    <row r="209" hidden="1" x14ac:dyDescent="0.25"/>
    <row r="210" hidden="1" x14ac:dyDescent="0.25"/>
    <row r="211" hidden="1" x14ac:dyDescent="0.25"/>
    <row r="212" hidden="1" x14ac:dyDescent="0.25"/>
    <row r="213" hidden="1" x14ac:dyDescent="0.25"/>
    <row r="214" hidden="1" x14ac:dyDescent="0.25"/>
    <row r="215" hidden="1" x14ac:dyDescent="0.25"/>
    <row r="216" hidden="1" x14ac:dyDescent="0.25"/>
    <row r="217" hidden="1" x14ac:dyDescent="0.25"/>
    <row r="218" hidden="1" x14ac:dyDescent="0.25"/>
    <row r="219" hidden="1" x14ac:dyDescent="0.25"/>
    <row r="220" hidden="1" x14ac:dyDescent="0.25"/>
    <row r="221" hidden="1" x14ac:dyDescent="0.25"/>
    <row r="222" hidden="1" x14ac:dyDescent="0.25"/>
    <row r="223" hidden="1" x14ac:dyDescent="0.25"/>
    <row r="224" hidden="1" x14ac:dyDescent="0.25"/>
    <row r="225" hidden="1" x14ac:dyDescent="0.25"/>
    <row r="226" hidden="1" x14ac:dyDescent="0.25"/>
    <row r="227" hidden="1" x14ac:dyDescent="0.25"/>
    <row r="228" hidden="1" x14ac:dyDescent="0.25"/>
    <row r="229" hidden="1" x14ac:dyDescent="0.25"/>
    <row r="230" hidden="1" x14ac:dyDescent="0.25"/>
    <row r="231" hidden="1" x14ac:dyDescent="0.25"/>
    <row r="232" hidden="1" x14ac:dyDescent="0.25"/>
    <row r="233" hidden="1" x14ac:dyDescent="0.25"/>
    <row r="234" hidden="1" x14ac:dyDescent="0.25"/>
    <row r="235" hidden="1" x14ac:dyDescent="0.25"/>
    <row r="236" hidden="1" x14ac:dyDescent="0.25"/>
    <row r="237" hidden="1" x14ac:dyDescent="0.25"/>
    <row r="238" hidden="1" x14ac:dyDescent="0.25"/>
    <row r="239" hidden="1" x14ac:dyDescent="0.25"/>
    <row r="240" hidden="1" x14ac:dyDescent="0.25"/>
    <row r="241" hidden="1" x14ac:dyDescent="0.25"/>
    <row r="242" hidden="1" x14ac:dyDescent="0.25"/>
    <row r="243" hidden="1" x14ac:dyDescent="0.25"/>
    <row r="244" hidden="1" x14ac:dyDescent="0.25"/>
    <row r="245" hidden="1" x14ac:dyDescent="0.25"/>
    <row r="246" hidden="1" x14ac:dyDescent="0.25"/>
    <row r="247" hidden="1" x14ac:dyDescent="0.25"/>
    <row r="248" hidden="1" x14ac:dyDescent="0.25"/>
    <row r="249" hidden="1" x14ac:dyDescent="0.25"/>
    <row r="250" hidden="1" x14ac:dyDescent="0.25"/>
    <row r="251" hidden="1" x14ac:dyDescent="0.25"/>
    <row r="252" hidden="1" x14ac:dyDescent="0.25"/>
    <row r="253" hidden="1" x14ac:dyDescent="0.25"/>
    <row r="254" hidden="1" x14ac:dyDescent="0.25"/>
    <row r="255" hidden="1" x14ac:dyDescent="0.25"/>
    <row r="256" hidden="1" x14ac:dyDescent="0.25"/>
    <row r="257" hidden="1" x14ac:dyDescent="0.25"/>
    <row r="258" hidden="1" x14ac:dyDescent="0.25"/>
    <row r="259" hidden="1" x14ac:dyDescent="0.25"/>
    <row r="260" hidden="1" x14ac:dyDescent="0.25"/>
    <row r="261" hidden="1" x14ac:dyDescent="0.25"/>
    <row r="262" hidden="1" x14ac:dyDescent="0.25"/>
    <row r="263" hidden="1" x14ac:dyDescent="0.25"/>
    <row r="264" hidden="1" x14ac:dyDescent="0.25"/>
  </sheetData>
  <mergeCells count="58">
    <mergeCell ref="C46:C47"/>
    <mergeCell ref="D59:K59"/>
    <mergeCell ref="B61:K61"/>
    <mergeCell ref="B62:K62"/>
    <mergeCell ref="B63:K63"/>
    <mergeCell ref="B64:K64"/>
    <mergeCell ref="N26:N27"/>
    <mergeCell ref="O26:O27"/>
    <mergeCell ref="P26:P27"/>
    <mergeCell ref="Q26:Q27"/>
    <mergeCell ref="R26:R27"/>
    <mergeCell ref="C43:C44"/>
    <mergeCell ref="H26:H27"/>
    <mergeCell ref="I26:I27"/>
    <mergeCell ref="J26:J27"/>
    <mergeCell ref="K26:K27"/>
    <mergeCell ref="L26:L27"/>
    <mergeCell ref="M26:M27"/>
    <mergeCell ref="B26:B27"/>
    <mergeCell ref="C26:C27"/>
    <mergeCell ref="D26:D27"/>
    <mergeCell ref="E26:E27"/>
    <mergeCell ref="F26:F27"/>
    <mergeCell ref="G26:G27"/>
    <mergeCell ref="N13:N14"/>
    <mergeCell ref="O13:O14"/>
    <mergeCell ref="P13:P14"/>
    <mergeCell ref="Q13:Q14"/>
    <mergeCell ref="R13:R14"/>
    <mergeCell ref="D25:F25"/>
    <mergeCell ref="G25:I25"/>
    <mergeCell ref="J25:L25"/>
    <mergeCell ref="M25:O25"/>
    <mergeCell ref="P25:R25"/>
    <mergeCell ref="H13:H14"/>
    <mergeCell ref="I13:I14"/>
    <mergeCell ref="J13:J14"/>
    <mergeCell ref="K13:K14"/>
    <mergeCell ref="L13:L14"/>
    <mergeCell ref="M13:M14"/>
    <mergeCell ref="B13:B14"/>
    <mergeCell ref="C13:C14"/>
    <mergeCell ref="D13:D14"/>
    <mergeCell ref="E13:E14"/>
    <mergeCell ref="F13:F14"/>
    <mergeCell ref="G13:G14"/>
    <mergeCell ref="P10:R10"/>
    <mergeCell ref="D12:F12"/>
    <mergeCell ref="G12:I12"/>
    <mergeCell ref="J12:L12"/>
    <mergeCell ref="M12:O12"/>
    <mergeCell ref="P12:R12"/>
    <mergeCell ref="D4:K4"/>
    <mergeCell ref="D8:K8"/>
    <mergeCell ref="D10:F10"/>
    <mergeCell ref="G10:I10"/>
    <mergeCell ref="J10:L10"/>
    <mergeCell ref="M10:O10"/>
  </mergeCells>
  <pageMargins left="0.70866141732283472" right="0.70866141732283472" top="0.78740157480314965" bottom="0.78740157480314965" header="0.31496062992125984" footer="0.31496062992125984"/>
  <pageSetup paperSize="8" scale="60" orientation="landscape" horizont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S264"/>
  <sheetViews>
    <sheetView showGridLines="0" topLeftCell="A37" zoomScale="80" zoomScaleNormal="80" zoomScaleSheetLayoutView="80" workbookViewId="0">
      <selection activeCell="N56" sqref="N56"/>
    </sheetView>
  </sheetViews>
  <sheetFormatPr defaultColWidth="0" defaultRowHeight="15" customHeight="1" zeroHeight="1" x14ac:dyDescent="0.25"/>
  <cols>
    <col min="1" max="1" width="4.5703125" customWidth="1"/>
    <col min="2" max="2" width="9.140625" customWidth="1"/>
    <col min="3" max="3" width="65.7109375" customWidth="1"/>
    <col min="4" max="4" width="20.7109375" customWidth="1"/>
    <col min="5" max="6" width="14.28515625" customWidth="1"/>
    <col min="7" max="7" width="21.28515625" style="187" customWidth="1"/>
    <col min="8" max="9" width="14.28515625" customWidth="1"/>
    <col min="10" max="10" width="20.85546875" customWidth="1"/>
    <col min="11" max="12" width="14.28515625" customWidth="1"/>
    <col min="13" max="13" width="21.140625" customWidth="1"/>
    <col min="14" max="15" width="14.28515625" customWidth="1"/>
    <col min="16" max="16" width="21.42578125" customWidth="1"/>
    <col min="17" max="18" width="14.28515625" customWidth="1"/>
    <col min="19" max="19" width="4" style="4" customWidth="1"/>
    <col min="20" max="16384" width="9.140625" style="4" hidden="1"/>
  </cols>
  <sheetData>
    <row r="1" spans="1:19" x14ac:dyDescent="0.25">
      <c r="A1" s="1"/>
      <c r="B1" s="1"/>
      <c r="C1" s="1"/>
      <c r="D1" s="1"/>
      <c r="E1" s="1"/>
      <c r="F1" s="1"/>
      <c r="G1" s="2"/>
      <c r="H1" s="1"/>
      <c r="I1" s="1"/>
      <c r="J1" s="1"/>
      <c r="K1" s="1"/>
      <c r="L1" s="3"/>
      <c r="M1" s="3"/>
      <c r="N1" s="3"/>
      <c r="O1" s="3"/>
      <c r="P1" s="3"/>
      <c r="Q1" s="3"/>
      <c r="R1" s="3"/>
      <c r="S1" s="3"/>
    </row>
    <row r="2" spans="1:19" ht="21" x14ac:dyDescent="0.35">
      <c r="A2" s="1"/>
      <c r="B2" s="5" t="s">
        <v>0</v>
      </c>
      <c r="C2" s="1"/>
      <c r="D2" s="1"/>
      <c r="E2" s="1"/>
      <c r="F2" s="1"/>
      <c r="G2" s="2"/>
      <c r="H2" s="1"/>
      <c r="I2" s="1"/>
      <c r="J2" s="1"/>
      <c r="K2" s="1"/>
      <c r="L2" s="3"/>
      <c r="M2" s="3"/>
      <c r="N2" s="3"/>
      <c r="O2" s="3"/>
      <c r="P2" s="3"/>
      <c r="Q2" s="3"/>
      <c r="R2" s="3"/>
      <c r="S2" s="3"/>
    </row>
    <row r="3" spans="1:19" ht="7.5" customHeight="1" x14ac:dyDescent="0.25">
      <c r="A3" s="1"/>
      <c r="B3" s="1"/>
      <c r="C3" s="1"/>
      <c r="D3" s="1"/>
      <c r="E3" s="1"/>
      <c r="F3" s="1"/>
      <c r="G3" s="2"/>
      <c r="H3" s="1"/>
      <c r="I3" s="1"/>
      <c r="J3" s="1"/>
      <c r="K3" s="1"/>
      <c r="L3" s="3"/>
      <c r="M3" s="3"/>
      <c r="N3" s="3"/>
      <c r="O3" s="3"/>
      <c r="P3" s="3"/>
      <c r="Q3" s="3"/>
      <c r="R3" s="3"/>
      <c r="S3" s="3"/>
    </row>
    <row r="4" spans="1:19" ht="21" x14ac:dyDescent="0.35">
      <c r="A4" s="1"/>
      <c r="B4" s="1" t="s">
        <v>1</v>
      </c>
      <c r="C4" s="1"/>
      <c r="D4" s="6" t="str">
        <f>'[6]NR 2020'!D4:U4</f>
        <v>Základní škola Chomutov, Školní 1480</v>
      </c>
      <c r="E4" s="6"/>
      <c r="F4" s="6"/>
      <c r="G4" s="6"/>
      <c r="H4" s="6"/>
      <c r="I4" s="6"/>
      <c r="J4" s="6"/>
      <c r="K4" s="6"/>
      <c r="L4" s="3"/>
      <c r="M4" s="3"/>
      <c r="N4" s="3"/>
      <c r="O4" s="3"/>
      <c r="P4" s="3"/>
      <c r="Q4" s="3"/>
      <c r="R4" s="3"/>
      <c r="S4" s="3"/>
    </row>
    <row r="5" spans="1:19" ht="3.75" customHeight="1" x14ac:dyDescent="0.25">
      <c r="A5" s="1"/>
      <c r="B5" s="1"/>
      <c r="C5" s="1"/>
      <c r="D5" s="7"/>
      <c r="E5" s="7"/>
      <c r="F5" s="7"/>
      <c r="G5" s="7"/>
      <c r="H5" s="7"/>
      <c r="I5" s="7"/>
      <c r="J5" s="7"/>
      <c r="K5" s="7"/>
      <c r="L5" s="3"/>
      <c r="M5" s="3"/>
      <c r="N5" s="3"/>
      <c r="O5" s="3"/>
      <c r="P5" s="3"/>
      <c r="Q5" s="3"/>
      <c r="R5" s="3"/>
      <c r="S5" s="3"/>
    </row>
    <row r="6" spans="1:19" x14ac:dyDescent="0.25">
      <c r="A6" s="1"/>
      <c r="B6" s="1" t="s">
        <v>2</v>
      </c>
      <c r="C6" s="1"/>
      <c r="D6" s="8">
        <f>'[6]NR 2020'!D6</f>
        <v>46789731</v>
      </c>
      <c r="E6" s="7"/>
      <c r="F6" s="7"/>
      <c r="G6" s="7"/>
      <c r="H6" s="7"/>
      <c r="I6" s="7"/>
      <c r="J6" s="7"/>
      <c r="K6" s="7"/>
      <c r="L6" s="3"/>
      <c r="M6" s="3"/>
      <c r="N6" s="3"/>
      <c r="O6" s="3"/>
      <c r="P6" s="3"/>
      <c r="Q6" s="3"/>
      <c r="R6" s="3"/>
      <c r="S6" s="3"/>
    </row>
    <row r="7" spans="1:19" ht="3.75" customHeight="1" x14ac:dyDescent="0.25">
      <c r="A7" s="1"/>
      <c r="B7" s="1"/>
      <c r="C7" s="1"/>
      <c r="D7" s="7"/>
      <c r="E7" s="7"/>
      <c r="F7" s="7"/>
      <c r="G7" s="7"/>
      <c r="H7" s="7"/>
      <c r="I7" s="7"/>
      <c r="J7" s="7"/>
      <c r="K7" s="7"/>
      <c r="L7" s="3"/>
      <c r="M7" s="3"/>
      <c r="N7" s="3"/>
      <c r="O7" s="3"/>
      <c r="P7" s="3"/>
      <c r="Q7" s="3"/>
      <c r="R7" s="3"/>
      <c r="S7" s="3"/>
    </row>
    <row r="8" spans="1:19" x14ac:dyDescent="0.25">
      <c r="A8" s="1"/>
      <c r="B8" s="1" t="s">
        <v>3</v>
      </c>
      <c r="C8" s="1"/>
      <c r="D8" s="9" t="str">
        <f>'[6]NR 2020'!D8:U8</f>
        <v>Školní 1480/61, Chomutov, 430 01</v>
      </c>
      <c r="E8" s="9"/>
      <c r="F8" s="9"/>
      <c r="G8" s="9"/>
      <c r="H8" s="9"/>
      <c r="I8" s="9"/>
      <c r="J8" s="9"/>
      <c r="K8" s="9"/>
      <c r="L8" s="3"/>
      <c r="M8" s="3"/>
      <c r="N8" s="3"/>
      <c r="O8" s="3"/>
      <c r="P8" s="3"/>
      <c r="Q8" s="3"/>
      <c r="R8" s="3"/>
      <c r="S8" s="3"/>
    </row>
    <row r="9" spans="1:19" ht="15.75" thickBot="1" x14ac:dyDescent="0.3">
      <c r="A9" s="1"/>
      <c r="B9" s="1"/>
      <c r="C9" s="1"/>
      <c r="D9" s="1"/>
      <c r="E9" s="1"/>
      <c r="F9" s="1"/>
      <c r="G9" s="2"/>
      <c r="H9" s="1"/>
      <c r="I9" s="1"/>
      <c r="J9" s="1"/>
      <c r="K9" s="1"/>
      <c r="L9" s="3"/>
      <c r="M9" s="3"/>
      <c r="N9" s="3"/>
      <c r="O9" s="3"/>
      <c r="P9" s="3"/>
      <c r="Q9" s="3"/>
      <c r="R9" s="3"/>
      <c r="S9" s="3"/>
    </row>
    <row r="10" spans="1:19" ht="29.25" customHeight="1" thickBot="1" x14ac:dyDescent="0.3">
      <c r="A10" s="1"/>
      <c r="B10" s="10" t="s">
        <v>4</v>
      </c>
      <c r="C10" s="11" t="s">
        <v>5</v>
      </c>
      <c r="D10" s="12" t="s">
        <v>6</v>
      </c>
      <c r="E10" s="12"/>
      <c r="F10" s="13"/>
      <c r="G10" s="12" t="s">
        <v>7</v>
      </c>
      <c r="H10" s="12"/>
      <c r="I10" s="14"/>
      <c r="J10" s="15" t="s">
        <v>8</v>
      </c>
      <c r="K10" s="12"/>
      <c r="L10" s="13"/>
      <c r="M10" s="16" t="s">
        <v>9</v>
      </c>
      <c r="N10" s="12"/>
      <c r="O10" s="13"/>
      <c r="P10" s="12" t="s">
        <v>10</v>
      </c>
      <c r="Q10" s="12"/>
      <c r="R10" s="13"/>
      <c r="S10" s="3"/>
    </row>
    <row r="11" spans="1:19" ht="30.75" customHeight="1" thickBot="1" x14ac:dyDescent="0.3">
      <c r="A11" s="1"/>
      <c r="B11" s="17"/>
      <c r="C11" s="18"/>
      <c r="D11" s="19" t="s">
        <v>11</v>
      </c>
      <c r="E11" s="20" t="s">
        <v>12</v>
      </c>
      <c r="F11" s="20" t="s">
        <v>13</v>
      </c>
      <c r="G11" s="19" t="s">
        <v>11</v>
      </c>
      <c r="H11" s="20" t="s">
        <v>12</v>
      </c>
      <c r="I11" s="21" t="s">
        <v>13</v>
      </c>
      <c r="J11" s="21" t="s">
        <v>11</v>
      </c>
      <c r="K11" s="20" t="s">
        <v>12</v>
      </c>
      <c r="L11" s="20" t="s">
        <v>13</v>
      </c>
      <c r="M11" s="22" t="s">
        <v>11</v>
      </c>
      <c r="N11" s="20" t="s">
        <v>12</v>
      </c>
      <c r="O11" s="20" t="s">
        <v>13</v>
      </c>
      <c r="P11" s="19" t="s">
        <v>11</v>
      </c>
      <c r="Q11" s="20" t="s">
        <v>12</v>
      </c>
      <c r="R11" s="20" t="s">
        <v>13</v>
      </c>
      <c r="S11" s="3"/>
    </row>
    <row r="12" spans="1:19" ht="15.75" customHeight="1" thickBot="1" x14ac:dyDescent="0.3">
      <c r="A12" s="1"/>
      <c r="B12" s="23"/>
      <c r="C12" s="24" t="s">
        <v>14</v>
      </c>
      <c r="D12" s="25"/>
      <c r="E12" s="25"/>
      <c r="F12" s="26"/>
      <c r="G12" s="25"/>
      <c r="H12" s="25"/>
      <c r="I12" s="25"/>
      <c r="J12" s="27"/>
      <c r="K12" s="25"/>
      <c r="L12" s="26"/>
      <c r="M12" s="25"/>
      <c r="N12" s="25"/>
      <c r="O12" s="26"/>
      <c r="P12" s="25"/>
      <c r="Q12" s="25"/>
      <c r="R12" s="26"/>
      <c r="S12" s="3"/>
    </row>
    <row r="13" spans="1:19" ht="15.75" customHeight="1" x14ac:dyDescent="0.25">
      <c r="A13" s="1"/>
      <c r="B13" s="28" t="s">
        <v>4</v>
      </c>
      <c r="C13" s="29" t="s">
        <v>5</v>
      </c>
      <c r="D13" s="30" t="s">
        <v>15</v>
      </c>
      <c r="E13" s="31" t="s">
        <v>16</v>
      </c>
      <c r="F13" s="32" t="s">
        <v>14</v>
      </c>
      <c r="G13" s="33" t="s">
        <v>15</v>
      </c>
      <c r="H13" s="31" t="s">
        <v>16</v>
      </c>
      <c r="I13" s="34" t="s">
        <v>14</v>
      </c>
      <c r="J13" s="30" t="s">
        <v>15</v>
      </c>
      <c r="K13" s="31" t="s">
        <v>16</v>
      </c>
      <c r="L13" s="32" t="s">
        <v>14</v>
      </c>
      <c r="M13" s="35" t="s">
        <v>15</v>
      </c>
      <c r="N13" s="31" t="s">
        <v>16</v>
      </c>
      <c r="O13" s="32" t="s">
        <v>14</v>
      </c>
      <c r="P13" s="33" t="s">
        <v>15</v>
      </c>
      <c r="Q13" s="31" t="s">
        <v>16</v>
      </c>
      <c r="R13" s="32" t="s">
        <v>14</v>
      </c>
      <c r="S13" s="3"/>
    </row>
    <row r="14" spans="1:19" ht="15.75" thickBot="1" x14ac:dyDescent="0.3">
      <c r="A14" s="1"/>
      <c r="B14" s="36"/>
      <c r="C14" s="37"/>
      <c r="D14" s="38"/>
      <c r="E14" s="39"/>
      <c r="F14" s="40"/>
      <c r="G14" s="41"/>
      <c r="H14" s="39"/>
      <c r="I14" s="42"/>
      <c r="J14" s="38"/>
      <c r="K14" s="39"/>
      <c r="L14" s="40"/>
      <c r="M14" s="43"/>
      <c r="N14" s="39"/>
      <c r="O14" s="40"/>
      <c r="P14" s="41"/>
      <c r="Q14" s="39"/>
      <c r="R14" s="40"/>
      <c r="S14" s="3"/>
    </row>
    <row r="15" spans="1:19" x14ac:dyDescent="0.25">
      <c r="A15" s="1"/>
      <c r="B15" s="44" t="s">
        <v>17</v>
      </c>
      <c r="C15" s="45" t="s">
        <v>18</v>
      </c>
      <c r="D15" s="46">
        <f>'[6]NR 2020'!G15</f>
        <v>1954.8510000000001</v>
      </c>
      <c r="E15" s="47">
        <f>'[6]NR 2020'!H15</f>
        <v>0</v>
      </c>
      <c r="F15" s="48">
        <f t="shared" ref="F15:F23" si="0">D15+E15</f>
        <v>1954.8510000000001</v>
      </c>
      <c r="G15" s="46">
        <f>'[6]NR 2020'!M15</f>
        <v>2030</v>
      </c>
      <c r="H15" s="47">
        <f>'[6]NR 2020'!K15</f>
        <v>0</v>
      </c>
      <c r="I15" s="49">
        <f t="shared" ref="I15:I23" si="1">G15+H15</f>
        <v>2030</v>
      </c>
      <c r="J15" s="50">
        <f>'[6]NR 2020'!Y15</f>
        <v>2300</v>
      </c>
      <c r="K15" s="51">
        <f>'[6]NR 2020'!Z15</f>
        <v>0</v>
      </c>
      <c r="L15" s="52">
        <f>J15+K15</f>
        <v>2300</v>
      </c>
      <c r="M15" s="53">
        <v>2300</v>
      </c>
      <c r="N15" s="47"/>
      <c r="O15" s="48">
        <f t="shared" ref="O15:O23" si="2">M15+N15</f>
        <v>2300</v>
      </c>
      <c r="P15" s="46">
        <v>2300</v>
      </c>
      <c r="Q15" s="47"/>
      <c r="R15" s="48">
        <f t="shared" ref="R15:R23" si="3">P15+Q15</f>
        <v>2300</v>
      </c>
      <c r="S15" s="3"/>
    </row>
    <row r="16" spans="1:19" x14ac:dyDescent="0.25">
      <c r="A16" s="1"/>
      <c r="B16" s="54" t="s">
        <v>19</v>
      </c>
      <c r="C16" s="55" t="s">
        <v>20</v>
      </c>
      <c r="D16" s="46">
        <f>'[6]NR 2020'!G16</f>
        <v>5326</v>
      </c>
      <c r="E16" s="56">
        <f>'[6]NR 2020'!H16</f>
        <v>0</v>
      </c>
      <c r="F16" s="48">
        <f t="shared" si="0"/>
        <v>5326</v>
      </c>
      <c r="G16" s="46">
        <f>'[6]NR 2020'!M16</f>
        <v>5450</v>
      </c>
      <c r="H16" s="56">
        <f>'[6]NR 2020'!K16</f>
        <v>0</v>
      </c>
      <c r="I16" s="49">
        <f t="shared" si="1"/>
        <v>5450</v>
      </c>
      <c r="J16" s="57">
        <f>'[6]NR 2020'!Y16</f>
        <v>5570</v>
      </c>
      <c r="K16" s="58">
        <f>'[6]NR 2020'!Z16</f>
        <v>0</v>
      </c>
      <c r="L16" s="59">
        <f t="shared" ref="L16:L23" si="4">J16+K16</f>
        <v>5570</v>
      </c>
      <c r="M16" s="60">
        <v>5735</v>
      </c>
      <c r="N16" s="56"/>
      <c r="O16" s="48">
        <f t="shared" si="2"/>
        <v>5735</v>
      </c>
      <c r="P16" s="61">
        <v>5735</v>
      </c>
      <c r="Q16" s="56"/>
      <c r="R16" s="48">
        <f t="shared" si="3"/>
        <v>5735</v>
      </c>
      <c r="S16" s="3"/>
    </row>
    <row r="17" spans="1:19" x14ac:dyDescent="0.25">
      <c r="A17" s="1"/>
      <c r="B17" s="54" t="s">
        <v>21</v>
      </c>
      <c r="C17" s="62" t="s">
        <v>22</v>
      </c>
      <c r="D17" s="46">
        <f>'[6]NR 2020'!G17</f>
        <v>606.24099999999999</v>
      </c>
      <c r="E17" s="56">
        <f>'[6]NR 2020'!H17</f>
        <v>0</v>
      </c>
      <c r="F17" s="48">
        <f t="shared" si="0"/>
        <v>606.24099999999999</v>
      </c>
      <c r="G17" s="46">
        <f>'[6]NR 2020'!M17</f>
        <v>0</v>
      </c>
      <c r="H17" s="56">
        <f>'[6]NR 2020'!K17</f>
        <v>0</v>
      </c>
      <c r="I17" s="49">
        <f t="shared" si="1"/>
        <v>0</v>
      </c>
      <c r="J17" s="57">
        <f>'[6]NR 2020'!Y17</f>
        <v>0</v>
      </c>
      <c r="K17" s="58">
        <f>'[6]NR 2020'!Z17</f>
        <v>0</v>
      </c>
      <c r="L17" s="59">
        <f t="shared" si="4"/>
        <v>0</v>
      </c>
      <c r="M17" s="60"/>
      <c r="N17" s="63"/>
      <c r="O17" s="48">
        <f t="shared" si="2"/>
        <v>0</v>
      </c>
      <c r="P17" s="61"/>
      <c r="Q17" s="63"/>
      <c r="R17" s="48">
        <f t="shared" si="3"/>
        <v>0</v>
      </c>
      <c r="S17" s="3"/>
    </row>
    <row r="18" spans="1:19" x14ac:dyDescent="0.25">
      <c r="A18" s="1"/>
      <c r="B18" s="54" t="s">
        <v>23</v>
      </c>
      <c r="C18" s="64" t="s">
        <v>24</v>
      </c>
      <c r="D18" s="46">
        <f>'[6]NR 2020'!G18</f>
        <v>39340.790999999997</v>
      </c>
      <c r="E18" s="47">
        <f>'[6]NR 2020'!H18</f>
        <v>0</v>
      </c>
      <c r="F18" s="48">
        <f t="shared" si="0"/>
        <v>39340.790999999997</v>
      </c>
      <c r="G18" s="46">
        <f>'[6]NR 2020'!M18</f>
        <v>38540.300000000003</v>
      </c>
      <c r="H18" s="47">
        <f>'[6]NR 2020'!N18</f>
        <v>0</v>
      </c>
      <c r="I18" s="49">
        <f t="shared" si="1"/>
        <v>38540.300000000003</v>
      </c>
      <c r="J18" s="57">
        <f>'[6]NR 2020'!Y18</f>
        <v>44782.124000000003</v>
      </c>
      <c r="K18" s="58">
        <f>'[6]NR 2020'!Z18</f>
        <v>0</v>
      </c>
      <c r="L18" s="59">
        <f t="shared" si="4"/>
        <v>44782.124000000003</v>
      </c>
      <c r="M18" s="60">
        <v>43010</v>
      </c>
      <c r="N18" s="47"/>
      <c r="O18" s="48">
        <f t="shared" si="2"/>
        <v>43010</v>
      </c>
      <c r="P18" s="61">
        <v>43010</v>
      </c>
      <c r="Q18" s="47"/>
      <c r="R18" s="48">
        <f t="shared" si="3"/>
        <v>43010</v>
      </c>
      <c r="S18" s="3"/>
    </row>
    <row r="19" spans="1:19" x14ac:dyDescent="0.25">
      <c r="A19" s="1"/>
      <c r="B19" s="54" t="s">
        <v>25</v>
      </c>
      <c r="C19" s="65" t="s">
        <v>26</v>
      </c>
      <c r="D19" s="46">
        <f>'[6]NR 2020'!G19</f>
        <v>0</v>
      </c>
      <c r="E19" s="47">
        <f>'[6]NR 2020'!H19</f>
        <v>0</v>
      </c>
      <c r="F19" s="48">
        <f t="shared" si="0"/>
        <v>0</v>
      </c>
      <c r="G19" s="46">
        <f>'[6]NR 2020'!M19</f>
        <v>0</v>
      </c>
      <c r="H19" s="47">
        <f>'[6]NR 2020'!K19</f>
        <v>0</v>
      </c>
      <c r="I19" s="49">
        <f t="shared" si="1"/>
        <v>0</v>
      </c>
      <c r="J19" s="57">
        <f>'[6]NR 2020'!Y19</f>
        <v>0</v>
      </c>
      <c r="K19" s="58">
        <f>'[6]NR 2020'!Z19</f>
        <v>0</v>
      </c>
      <c r="L19" s="59">
        <f t="shared" si="4"/>
        <v>0</v>
      </c>
      <c r="M19" s="60"/>
      <c r="N19" s="66"/>
      <c r="O19" s="48">
        <f t="shared" si="2"/>
        <v>0</v>
      </c>
      <c r="P19" s="61"/>
      <c r="Q19" s="66"/>
      <c r="R19" s="48">
        <f t="shared" si="3"/>
        <v>0</v>
      </c>
      <c r="S19" s="3"/>
    </row>
    <row r="20" spans="1:19" x14ac:dyDescent="0.25">
      <c r="A20" s="1"/>
      <c r="B20" s="54" t="s">
        <v>27</v>
      </c>
      <c r="C20" s="67" t="s">
        <v>28</v>
      </c>
      <c r="D20" s="46">
        <f>'[6]NR 2020'!G20</f>
        <v>340.74799999999999</v>
      </c>
      <c r="E20" s="47">
        <f>'[6]NR 2020'!H20</f>
        <v>0</v>
      </c>
      <c r="F20" s="48">
        <f t="shared" si="0"/>
        <v>340.74799999999999</v>
      </c>
      <c r="G20" s="46">
        <f>'[6]NR 2020'!M20</f>
        <v>125</v>
      </c>
      <c r="H20" s="47">
        <f>'[6]NR 2020'!K20</f>
        <v>0</v>
      </c>
      <c r="I20" s="49">
        <f t="shared" si="1"/>
        <v>125</v>
      </c>
      <c r="J20" s="57">
        <f>'[6]NR 2020'!Y20</f>
        <v>125</v>
      </c>
      <c r="K20" s="58">
        <f>'[6]NR 2020'!Z20</f>
        <v>0</v>
      </c>
      <c r="L20" s="59">
        <f t="shared" si="4"/>
        <v>125</v>
      </c>
      <c r="M20" s="60">
        <v>125</v>
      </c>
      <c r="N20" s="66"/>
      <c r="O20" s="48">
        <f t="shared" si="2"/>
        <v>125</v>
      </c>
      <c r="P20" s="61">
        <v>125</v>
      </c>
      <c r="Q20" s="66"/>
      <c r="R20" s="48">
        <f t="shared" si="3"/>
        <v>125</v>
      </c>
      <c r="S20" s="3"/>
    </row>
    <row r="21" spans="1:19" x14ac:dyDescent="0.25">
      <c r="A21" s="1"/>
      <c r="B21" s="54" t="s">
        <v>29</v>
      </c>
      <c r="C21" s="68" t="s">
        <v>30</v>
      </c>
      <c r="D21" s="46">
        <f>'[6]NR 2020'!G21</f>
        <v>293.221</v>
      </c>
      <c r="E21" s="47">
        <f>'[6]NR 2020'!H21</f>
        <v>362.84300000000002</v>
      </c>
      <c r="F21" s="48">
        <f t="shared" si="0"/>
        <v>656.06400000000008</v>
      </c>
      <c r="G21" s="46">
        <f>'[6]NR 2020'!M21</f>
        <v>0</v>
      </c>
      <c r="H21" s="47">
        <f>'[6]NR 2020'!N21</f>
        <v>250</v>
      </c>
      <c r="I21" s="49">
        <f t="shared" si="1"/>
        <v>250</v>
      </c>
      <c r="J21" s="57">
        <f>'[6]NR 2020'!Y21</f>
        <v>0</v>
      </c>
      <c r="K21" s="58">
        <f>'[6]NR 2020'!Z21</f>
        <v>250</v>
      </c>
      <c r="L21" s="59">
        <f t="shared" si="4"/>
        <v>250</v>
      </c>
      <c r="M21" s="60"/>
      <c r="N21" s="69">
        <v>200</v>
      </c>
      <c r="O21" s="48">
        <f t="shared" si="2"/>
        <v>200</v>
      </c>
      <c r="P21" s="61"/>
      <c r="Q21" s="69">
        <v>200</v>
      </c>
      <c r="R21" s="48">
        <f t="shared" si="3"/>
        <v>200</v>
      </c>
      <c r="S21" s="3"/>
    </row>
    <row r="22" spans="1:19" x14ac:dyDescent="0.25">
      <c r="A22" s="1"/>
      <c r="B22" s="54" t="s">
        <v>31</v>
      </c>
      <c r="C22" s="68" t="s">
        <v>32</v>
      </c>
      <c r="D22" s="46">
        <f>'[6]NR 2020'!G22</f>
        <v>0</v>
      </c>
      <c r="E22" s="47">
        <f>'[6]NR 2020'!H22</f>
        <v>345.91300000000001</v>
      </c>
      <c r="F22" s="48">
        <f t="shared" si="0"/>
        <v>345.91300000000001</v>
      </c>
      <c r="G22" s="46">
        <f>'[6]NR 2020'!M22</f>
        <v>0</v>
      </c>
      <c r="H22" s="47">
        <f>'[6]NR 2020'!K22</f>
        <v>0</v>
      </c>
      <c r="I22" s="49">
        <f t="shared" si="1"/>
        <v>0</v>
      </c>
      <c r="J22" s="57">
        <f>'[6]NR 2020'!Y22</f>
        <v>0</v>
      </c>
      <c r="K22" s="58">
        <f>'[6]NR 2020'!Z22</f>
        <v>250</v>
      </c>
      <c r="L22" s="59">
        <f t="shared" si="4"/>
        <v>250</v>
      </c>
      <c r="M22" s="60"/>
      <c r="N22" s="69">
        <v>200</v>
      </c>
      <c r="O22" s="48">
        <f t="shared" si="2"/>
        <v>200</v>
      </c>
      <c r="P22" s="61"/>
      <c r="Q22" s="69">
        <v>200</v>
      </c>
      <c r="R22" s="48">
        <f t="shared" si="3"/>
        <v>200</v>
      </c>
      <c r="S22" s="3"/>
    </row>
    <row r="23" spans="1:19" ht="15.75" thickBot="1" x14ac:dyDescent="0.3">
      <c r="A23" s="1"/>
      <c r="B23" s="70" t="s">
        <v>33</v>
      </c>
      <c r="C23" s="71" t="s">
        <v>34</v>
      </c>
      <c r="D23" s="46">
        <f>'[6]NR 2020'!G23</f>
        <v>0</v>
      </c>
      <c r="E23" s="47">
        <f>'[6]NR 2020'!H23</f>
        <v>0</v>
      </c>
      <c r="F23" s="72">
        <f t="shared" si="0"/>
        <v>0</v>
      </c>
      <c r="G23" s="46">
        <f>'[6]NR 2020'!M23</f>
        <v>0</v>
      </c>
      <c r="H23" s="47">
        <f>'[6]NR 2020'!K23</f>
        <v>0</v>
      </c>
      <c r="I23" s="73">
        <f t="shared" si="1"/>
        <v>0</v>
      </c>
      <c r="J23" s="57">
        <f>'[6]NR 2020'!Y23</f>
        <v>0</v>
      </c>
      <c r="K23" s="58">
        <f>'[6]NR 2020'!Z23</f>
        <v>0</v>
      </c>
      <c r="L23" s="59">
        <f t="shared" si="4"/>
        <v>0</v>
      </c>
      <c r="M23" s="74"/>
      <c r="N23" s="75"/>
      <c r="O23" s="72">
        <f t="shared" si="2"/>
        <v>0</v>
      </c>
      <c r="P23" s="76"/>
      <c r="Q23" s="75"/>
      <c r="R23" s="72">
        <f t="shared" si="3"/>
        <v>0</v>
      </c>
      <c r="S23" s="3"/>
    </row>
    <row r="24" spans="1:19" ht="15.75" thickBot="1" x14ac:dyDescent="0.3">
      <c r="A24" s="1"/>
      <c r="B24" s="77" t="s">
        <v>35</v>
      </c>
      <c r="C24" s="78" t="s">
        <v>36</v>
      </c>
      <c r="D24" s="79">
        <f t="shared" ref="D24:R24" si="5">SUM(D15:D21)</f>
        <v>47861.851999999999</v>
      </c>
      <c r="E24" s="79">
        <f t="shared" si="5"/>
        <v>362.84300000000002</v>
      </c>
      <c r="F24" s="79">
        <f t="shared" si="5"/>
        <v>48224.695</v>
      </c>
      <c r="G24" s="79">
        <f t="shared" si="5"/>
        <v>46145.3</v>
      </c>
      <c r="H24" s="79">
        <f t="shared" si="5"/>
        <v>250</v>
      </c>
      <c r="I24" s="80">
        <f t="shared" si="5"/>
        <v>46395.3</v>
      </c>
      <c r="J24" s="81">
        <f t="shared" si="5"/>
        <v>52777.124000000003</v>
      </c>
      <c r="K24" s="81">
        <f t="shared" si="5"/>
        <v>250</v>
      </c>
      <c r="L24" s="81">
        <f t="shared" si="5"/>
        <v>53027.124000000003</v>
      </c>
      <c r="M24" s="82">
        <f t="shared" si="5"/>
        <v>51170</v>
      </c>
      <c r="N24" s="79">
        <f t="shared" si="5"/>
        <v>200</v>
      </c>
      <c r="O24" s="79">
        <f t="shared" si="5"/>
        <v>51370</v>
      </c>
      <c r="P24" s="79">
        <f t="shared" si="5"/>
        <v>51170</v>
      </c>
      <c r="Q24" s="79">
        <f t="shared" si="5"/>
        <v>200</v>
      </c>
      <c r="R24" s="79">
        <f t="shared" si="5"/>
        <v>51370</v>
      </c>
      <c r="S24" s="3"/>
    </row>
    <row r="25" spans="1:19" ht="15.75" customHeight="1" thickBot="1" x14ac:dyDescent="0.3">
      <c r="A25" s="1"/>
      <c r="B25" s="83"/>
      <c r="C25" s="84" t="s">
        <v>37</v>
      </c>
      <c r="D25" s="85"/>
      <c r="E25" s="85"/>
      <c r="F25" s="86"/>
      <c r="G25" s="85"/>
      <c r="H25" s="85"/>
      <c r="I25" s="85"/>
      <c r="J25" s="87"/>
      <c r="K25" s="85"/>
      <c r="L25" s="86"/>
      <c r="M25" s="85"/>
      <c r="N25" s="85"/>
      <c r="O25" s="86"/>
      <c r="P25" s="85"/>
      <c r="Q25" s="85"/>
      <c r="R25" s="86"/>
      <c r="S25" s="3"/>
    </row>
    <row r="26" spans="1:19" x14ac:dyDescent="0.25">
      <c r="A26" s="1"/>
      <c r="B26" s="28" t="s">
        <v>4</v>
      </c>
      <c r="C26" s="29" t="s">
        <v>5</v>
      </c>
      <c r="D26" s="88" t="s">
        <v>38</v>
      </c>
      <c r="E26" s="89" t="s">
        <v>39</v>
      </c>
      <c r="F26" s="90" t="s">
        <v>40</v>
      </c>
      <c r="G26" s="91" t="s">
        <v>38</v>
      </c>
      <c r="H26" s="89" t="s">
        <v>39</v>
      </c>
      <c r="I26" s="92" t="s">
        <v>40</v>
      </c>
      <c r="J26" s="88" t="s">
        <v>38</v>
      </c>
      <c r="K26" s="89" t="s">
        <v>39</v>
      </c>
      <c r="L26" s="90" t="s">
        <v>40</v>
      </c>
      <c r="M26" s="93" t="s">
        <v>38</v>
      </c>
      <c r="N26" s="89" t="s">
        <v>39</v>
      </c>
      <c r="O26" s="90" t="s">
        <v>40</v>
      </c>
      <c r="P26" s="91" t="s">
        <v>38</v>
      </c>
      <c r="Q26" s="89" t="s">
        <v>39</v>
      </c>
      <c r="R26" s="90" t="s">
        <v>40</v>
      </c>
      <c r="S26" s="3"/>
    </row>
    <row r="27" spans="1:19" ht="15.75" thickBot="1" x14ac:dyDescent="0.3">
      <c r="A27" s="1"/>
      <c r="B27" s="36"/>
      <c r="C27" s="37"/>
      <c r="D27" s="94"/>
      <c r="E27" s="95"/>
      <c r="F27" s="96"/>
      <c r="G27" s="97"/>
      <c r="H27" s="95"/>
      <c r="I27" s="98"/>
      <c r="J27" s="94"/>
      <c r="K27" s="95"/>
      <c r="L27" s="96"/>
      <c r="M27" s="99"/>
      <c r="N27" s="95"/>
      <c r="O27" s="96"/>
      <c r="P27" s="97"/>
      <c r="Q27" s="95"/>
      <c r="R27" s="96"/>
      <c r="S27" s="3"/>
    </row>
    <row r="28" spans="1:19" x14ac:dyDescent="0.25">
      <c r="A28" s="1"/>
      <c r="B28" s="44" t="s">
        <v>41</v>
      </c>
      <c r="C28" s="100" t="s">
        <v>42</v>
      </c>
      <c r="D28" s="46">
        <f>'[6]NR 2020'!G28</f>
        <v>429.11399999999998</v>
      </c>
      <c r="E28" s="47">
        <f>'[6]NR 2020'!H28</f>
        <v>0</v>
      </c>
      <c r="F28" s="48">
        <f t="shared" ref="F28:F38" si="6">D28+E28</f>
        <v>429.11399999999998</v>
      </c>
      <c r="G28" s="46">
        <f>'[6]NR 2020'!M28</f>
        <v>312.39999999999998</v>
      </c>
      <c r="H28" s="47">
        <f>'[6]NR 2020'!N28</f>
        <v>0</v>
      </c>
      <c r="I28" s="49">
        <f t="shared" ref="I28:I38" si="7">G28+H28</f>
        <v>312.39999999999998</v>
      </c>
      <c r="J28" s="50">
        <f>'[6]NR 2020'!Y28</f>
        <v>315</v>
      </c>
      <c r="K28" s="51">
        <f>'[6]NR 2020'!Z28</f>
        <v>0</v>
      </c>
      <c r="L28" s="52">
        <f t="shared" ref="L28:L38" si="8">J28+K28</f>
        <v>315</v>
      </c>
      <c r="M28" s="101">
        <v>320</v>
      </c>
      <c r="N28" s="101"/>
      <c r="O28" s="48">
        <f t="shared" ref="O28:O38" si="9">M28+N28</f>
        <v>320</v>
      </c>
      <c r="P28" s="101">
        <v>320</v>
      </c>
      <c r="Q28" s="101"/>
      <c r="R28" s="48">
        <f t="shared" ref="R28:R38" si="10">P28+Q28</f>
        <v>320</v>
      </c>
      <c r="S28" s="3"/>
    </row>
    <row r="29" spans="1:19" x14ac:dyDescent="0.25">
      <c r="A29" s="1"/>
      <c r="B29" s="54" t="s">
        <v>43</v>
      </c>
      <c r="C29" s="102" t="s">
        <v>44</v>
      </c>
      <c r="D29" s="46">
        <f>'[6]NR 2020'!G29</f>
        <v>2911.143</v>
      </c>
      <c r="E29" s="56">
        <f>'[6]NR 2020'!H29</f>
        <v>29.579000000000001</v>
      </c>
      <c r="F29" s="48">
        <f t="shared" si="6"/>
        <v>2940.7220000000002</v>
      </c>
      <c r="G29" s="46">
        <f>'[6]NR 2020'!M29</f>
        <v>2687</v>
      </c>
      <c r="H29" s="56">
        <f>'[6]NR 2020'!N29</f>
        <v>100</v>
      </c>
      <c r="I29" s="49">
        <f t="shared" si="7"/>
        <v>2787</v>
      </c>
      <c r="J29" s="57">
        <f>'[6]NR 2020'!Y29</f>
        <v>3060</v>
      </c>
      <c r="K29" s="103">
        <f>'[6]NR 2020'!Z29</f>
        <v>70</v>
      </c>
      <c r="L29" s="59">
        <f t="shared" si="8"/>
        <v>3130</v>
      </c>
      <c r="M29" s="104">
        <v>3050</v>
      </c>
      <c r="N29" s="105">
        <v>70</v>
      </c>
      <c r="O29" s="48">
        <f t="shared" si="9"/>
        <v>3120</v>
      </c>
      <c r="P29" s="104">
        <v>3050</v>
      </c>
      <c r="Q29" s="105">
        <v>70</v>
      </c>
      <c r="R29" s="48">
        <f t="shared" si="10"/>
        <v>3120</v>
      </c>
      <c r="S29" s="3"/>
    </row>
    <row r="30" spans="1:19" x14ac:dyDescent="0.25">
      <c r="A30" s="1"/>
      <c r="B30" s="54" t="s">
        <v>45</v>
      </c>
      <c r="C30" s="68" t="s">
        <v>46</v>
      </c>
      <c r="D30" s="46">
        <f>'[6]NR 2020'!G30</f>
        <v>2726.1819999999998</v>
      </c>
      <c r="E30" s="56">
        <f>'[6]NR 2020'!H30</f>
        <v>89.951999999999998</v>
      </c>
      <c r="F30" s="48">
        <f t="shared" si="6"/>
        <v>2816.134</v>
      </c>
      <c r="G30" s="46">
        <f>'[6]NR 2020'!M30</f>
        <v>3050</v>
      </c>
      <c r="H30" s="56">
        <f>'[6]NR 2020'!N30</f>
        <v>150</v>
      </c>
      <c r="I30" s="49">
        <f t="shared" si="7"/>
        <v>3200</v>
      </c>
      <c r="J30" s="57">
        <f>'[6]NR 2020'!Y30</f>
        <v>3150</v>
      </c>
      <c r="K30" s="103">
        <f>'[6]NR 2020'!Z30</f>
        <v>180</v>
      </c>
      <c r="L30" s="59">
        <f t="shared" si="8"/>
        <v>3330</v>
      </c>
      <c r="M30" s="104">
        <v>3300</v>
      </c>
      <c r="N30" s="105">
        <v>130</v>
      </c>
      <c r="O30" s="48">
        <f t="shared" si="9"/>
        <v>3430</v>
      </c>
      <c r="P30" s="104">
        <v>3300</v>
      </c>
      <c r="Q30" s="105">
        <v>130</v>
      </c>
      <c r="R30" s="48">
        <f t="shared" si="10"/>
        <v>3430</v>
      </c>
      <c r="S30" s="3"/>
    </row>
    <row r="31" spans="1:19" x14ac:dyDescent="0.25">
      <c r="A31" s="1"/>
      <c r="B31" s="54" t="s">
        <v>47</v>
      </c>
      <c r="C31" s="68" t="s">
        <v>48</v>
      </c>
      <c r="D31" s="46">
        <f>'[6]NR 2020'!G31</f>
        <v>1428.9609999999998</v>
      </c>
      <c r="E31" s="47">
        <f>'[6]NR 2020'!H31</f>
        <v>15.504</v>
      </c>
      <c r="F31" s="48">
        <f t="shared" si="6"/>
        <v>1444.4649999999997</v>
      </c>
      <c r="G31" s="46">
        <f>'[6]NR 2020'!M31</f>
        <v>1338</v>
      </c>
      <c r="H31" s="47">
        <f>'[6]NR 2020'!N31</f>
        <v>0</v>
      </c>
      <c r="I31" s="49">
        <f t="shared" si="7"/>
        <v>1338</v>
      </c>
      <c r="J31" s="57">
        <f>'[6]NR 2020'!Y31</f>
        <v>1112</v>
      </c>
      <c r="K31" s="58">
        <f>'[6]NR 2020'!Z31</f>
        <v>0</v>
      </c>
      <c r="L31" s="59">
        <f t="shared" si="8"/>
        <v>1112</v>
      </c>
      <c r="M31" s="104">
        <v>1070</v>
      </c>
      <c r="N31" s="104"/>
      <c r="O31" s="48">
        <f t="shared" si="9"/>
        <v>1070</v>
      </c>
      <c r="P31" s="104">
        <v>1070</v>
      </c>
      <c r="Q31" s="104"/>
      <c r="R31" s="48">
        <f t="shared" si="10"/>
        <v>1070</v>
      </c>
      <c r="S31" s="3"/>
    </row>
    <row r="32" spans="1:19" x14ac:dyDescent="0.25">
      <c r="A32" s="1"/>
      <c r="B32" s="54" t="s">
        <v>49</v>
      </c>
      <c r="C32" s="68" t="s">
        <v>50</v>
      </c>
      <c r="D32" s="46">
        <f>'[6]NR 2020'!G32</f>
        <v>28326.795000000002</v>
      </c>
      <c r="E32" s="47">
        <f>'[6]NR 2020'!H32</f>
        <v>0</v>
      </c>
      <c r="F32" s="48">
        <f t="shared" si="6"/>
        <v>28326.795000000002</v>
      </c>
      <c r="G32" s="46">
        <f>'[6]NR 2020'!M32</f>
        <v>27363.1</v>
      </c>
      <c r="H32" s="47">
        <f>'[6]NR 2020'!N32</f>
        <v>0</v>
      </c>
      <c r="I32" s="49">
        <f t="shared" si="7"/>
        <v>27363.1</v>
      </c>
      <c r="J32" s="57">
        <f>'[6]NR 2020'!Y32</f>
        <v>32172.01</v>
      </c>
      <c r="K32" s="58">
        <f>'[6]NR 2020'!Z32</f>
        <v>0</v>
      </c>
      <c r="L32" s="59">
        <f t="shared" si="8"/>
        <v>32172.01</v>
      </c>
      <c r="M32" s="104">
        <v>31020</v>
      </c>
      <c r="N32" s="104"/>
      <c r="O32" s="48">
        <f t="shared" si="9"/>
        <v>31020</v>
      </c>
      <c r="P32" s="104">
        <v>31020</v>
      </c>
      <c r="Q32" s="104"/>
      <c r="R32" s="48">
        <f t="shared" si="10"/>
        <v>31020</v>
      </c>
      <c r="S32" s="3"/>
    </row>
    <row r="33" spans="1:19" x14ac:dyDescent="0.25">
      <c r="A33" s="1"/>
      <c r="B33" s="54" t="s">
        <v>51</v>
      </c>
      <c r="C33" s="65" t="s">
        <v>52</v>
      </c>
      <c r="D33" s="46">
        <f>'[6]NR 2020'!G33</f>
        <v>27898.762999999999</v>
      </c>
      <c r="E33" s="47">
        <f>'[6]NR 2020'!H33</f>
        <v>0</v>
      </c>
      <c r="F33" s="48">
        <f t="shared" si="6"/>
        <v>27898.762999999999</v>
      </c>
      <c r="G33" s="46">
        <f>'[6]NR 2020'!M33</f>
        <v>26898.1</v>
      </c>
      <c r="H33" s="47">
        <f>'[6]NR 2020'!N33</f>
        <v>0</v>
      </c>
      <c r="I33" s="49">
        <f t="shared" si="7"/>
        <v>26898.1</v>
      </c>
      <c r="J33" s="57">
        <f>'[6]NR 2020'!Y33</f>
        <v>31952.01</v>
      </c>
      <c r="K33" s="58">
        <f>'[6]NR 2020'!Z33</f>
        <v>0</v>
      </c>
      <c r="L33" s="59">
        <f t="shared" si="8"/>
        <v>31952.01</v>
      </c>
      <c r="M33" s="104">
        <v>31000</v>
      </c>
      <c r="N33" s="104"/>
      <c r="O33" s="48">
        <f t="shared" si="9"/>
        <v>31000</v>
      </c>
      <c r="P33" s="104">
        <v>31000</v>
      </c>
      <c r="Q33" s="104"/>
      <c r="R33" s="48">
        <f t="shared" si="10"/>
        <v>31000</v>
      </c>
      <c r="S33" s="3"/>
    </row>
    <row r="34" spans="1:19" x14ac:dyDescent="0.25">
      <c r="A34" s="1"/>
      <c r="B34" s="54" t="s">
        <v>53</v>
      </c>
      <c r="C34" s="106" t="s">
        <v>54</v>
      </c>
      <c r="D34" s="46">
        <f>'[6]NR 2020'!G34</f>
        <v>428.03199999999998</v>
      </c>
      <c r="E34" s="47">
        <f>'[6]NR 2020'!H34</f>
        <v>0</v>
      </c>
      <c r="F34" s="48">
        <f t="shared" si="6"/>
        <v>428.03199999999998</v>
      </c>
      <c r="G34" s="46">
        <f>'[6]NR 2020'!M34</f>
        <v>415</v>
      </c>
      <c r="H34" s="47">
        <f>'[6]NR 2020'!N34</f>
        <v>0</v>
      </c>
      <c r="I34" s="49">
        <f t="shared" si="7"/>
        <v>415</v>
      </c>
      <c r="J34" s="57">
        <f>'[6]NR 2020'!Y34</f>
        <v>220</v>
      </c>
      <c r="K34" s="58">
        <f>'[6]NR 2020'!Z34</f>
        <v>0</v>
      </c>
      <c r="L34" s="59">
        <f t="shared" si="8"/>
        <v>220</v>
      </c>
      <c r="M34" s="104">
        <v>20</v>
      </c>
      <c r="N34" s="104"/>
      <c r="O34" s="48">
        <f t="shared" si="9"/>
        <v>20</v>
      </c>
      <c r="P34" s="104">
        <v>20</v>
      </c>
      <c r="Q34" s="104"/>
      <c r="R34" s="48">
        <f t="shared" si="10"/>
        <v>20</v>
      </c>
      <c r="S34" s="3"/>
    </row>
    <row r="35" spans="1:19" x14ac:dyDescent="0.25">
      <c r="A35" s="1"/>
      <c r="B35" s="54" t="s">
        <v>55</v>
      </c>
      <c r="C35" s="68" t="s">
        <v>56</v>
      </c>
      <c r="D35" s="46">
        <f>'[6]NR 2020'!G35</f>
        <v>9610.9399999999987</v>
      </c>
      <c r="E35" s="47">
        <f>'[6]NR 2020'!H35</f>
        <v>0</v>
      </c>
      <c r="F35" s="48">
        <f t="shared" si="6"/>
        <v>9610.9399999999987</v>
      </c>
      <c r="G35" s="46">
        <f>'[6]NR 2020'!M35</f>
        <v>9810.1</v>
      </c>
      <c r="H35" s="47">
        <f>'[6]NR 2020'!N35</f>
        <v>0</v>
      </c>
      <c r="I35" s="49">
        <f t="shared" si="7"/>
        <v>9810.1</v>
      </c>
      <c r="J35" s="57">
        <f>'[6]NR 2020'!Y35</f>
        <v>11003.683000000001</v>
      </c>
      <c r="K35" s="58">
        <f>'[6]NR 2020'!Z35</f>
        <v>0</v>
      </c>
      <c r="L35" s="59">
        <f t="shared" si="8"/>
        <v>11003.683000000001</v>
      </c>
      <c r="M35" s="104">
        <v>10700</v>
      </c>
      <c r="N35" s="104"/>
      <c r="O35" s="48">
        <f t="shared" si="9"/>
        <v>10700</v>
      </c>
      <c r="P35" s="104">
        <v>10700</v>
      </c>
      <c r="Q35" s="104"/>
      <c r="R35" s="48">
        <f t="shared" si="10"/>
        <v>10700</v>
      </c>
      <c r="S35" s="3"/>
    </row>
    <row r="36" spans="1:19" x14ac:dyDescent="0.25">
      <c r="A36" s="1"/>
      <c r="B36" s="54" t="s">
        <v>57</v>
      </c>
      <c r="C36" s="68" t="s">
        <v>58</v>
      </c>
      <c r="D36" s="46">
        <f>'[6]NR 2020'!G36</f>
        <v>0</v>
      </c>
      <c r="E36" s="47">
        <f>'[6]NR 2020'!H36</f>
        <v>0</v>
      </c>
      <c r="F36" s="48">
        <f t="shared" si="6"/>
        <v>0</v>
      </c>
      <c r="G36" s="46">
        <f>'[6]NR 2020'!M36</f>
        <v>0</v>
      </c>
      <c r="H36" s="47">
        <f>'[6]NR 2020'!N36</f>
        <v>0</v>
      </c>
      <c r="I36" s="49">
        <f t="shared" si="7"/>
        <v>0</v>
      </c>
      <c r="J36" s="57">
        <f>'[6]NR 2020'!Y36</f>
        <v>0</v>
      </c>
      <c r="K36" s="58">
        <f>'[6]NR 2020'!Z36</f>
        <v>0</v>
      </c>
      <c r="L36" s="59">
        <f t="shared" si="8"/>
        <v>0</v>
      </c>
      <c r="M36" s="104"/>
      <c r="N36" s="104"/>
      <c r="O36" s="48">
        <f t="shared" si="9"/>
        <v>0</v>
      </c>
      <c r="P36" s="104"/>
      <c r="Q36" s="104"/>
      <c r="R36" s="48">
        <f t="shared" si="10"/>
        <v>0</v>
      </c>
      <c r="S36" s="3"/>
    </row>
    <row r="37" spans="1:19" x14ac:dyDescent="0.25">
      <c r="A37" s="1"/>
      <c r="B37" s="54" t="s">
        <v>59</v>
      </c>
      <c r="C37" s="68" t="s">
        <v>60</v>
      </c>
      <c r="D37" s="46">
        <f>'[6]NR 2020'!G37</f>
        <v>315.12700000000001</v>
      </c>
      <c r="E37" s="47">
        <f>'[6]NR 2020'!H37</f>
        <v>0</v>
      </c>
      <c r="F37" s="48">
        <f t="shared" si="6"/>
        <v>315.12700000000001</v>
      </c>
      <c r="G37" s="46">
        <f>'[6]NR 2020'!M37</f>
        <v>317.60000000000002</v>
      </c>
      <c r="H37" s="47">
        <f>'[6]NR 2020'!N37</f>
        <v>0</v>
      </c>
      <c r="I37" s="49">
        <f t="shared" si="7"/>
        <v>317.60000000000002</v>
      </c>
      <c r="J37" s="57">
        <f>'[6]NR 2020'!Y37</f>
        <v>325</v>
      </c>
      <c r="K37" s="58">
        <f>'[6]NR 2020'!Z37</f>
        <v>0</v>
      </c>
      <c r="L37" s="59">
        <f t="shared" si="8"/>
        <v>325</v>
      </c>
      <c r="M37" s="104">
        <v>325</v>
      </c>
      <c r="N37" s="104"/>
      <c r="O37" s="48">
        <f t="shared" si="9"/>
        <v>325</v>
      </c>
      <c r="P37" s="104">
        <v>325</v>
      </c>
      <c r="Q37" s="104"/>
      <c r="R37" s="48">
        <f t="shared" si="10"/>
        <v>325</v>
      </c>
      <c r="S37" s="3"/>
    </row>
    <row r="38" spans="1:19" ht="15.75" thickBot="1" x14ac:dyDescent="0.3">
      <c r="A38" s="1"/>
      <c r="B38" s="107" t="s">
        <v>61</v>
      </c>
      <c r="C38" s="108" t="s">
        <v>62</v>
      </c>
      <c r="D38" s="46">
        <f>'[6]NR 2020'!G38</f>
        <v>2302.9949999999999</v>
      </c>
      <c r="E38" s="47">
        <f>'[6]NR 2020'!H38</f>
        <v>0</v>
      </c>
      <c r="F38" s="72">
        <f t="shared" si="6"/>
        <v>2302.9949999999999</v>
      </c>
      <c r="G38" s="46">
        <f>'[6]NR 2020'!M38</f>
        <v>1267.0999999999999</v>
      </c>
      <c r="H38" s="47">
        <f>'[6]NR 2020'!N38</f>
        <v>0</v>
      </c>
      <c r="I38" s="73">
        <f t="shared" si="7"/>
        <v>1267.0999999999999</v>
      </c>
      <c r="J38" s="57">
        <f>'[6]NR 2020'!Y38</f>
        <v>1639.431</v>
      </c>
      <c r="K38" s="58">
        <f>'[6]NR 2020'!Z38</f>
        <v>0</v>
      </c>
      <c r="L38" s="59">
        <f t="shared" si="8"/>
        <v>1639.431</v>
      </c>
      <c r="M38" s="109">
        <v>1385</v>
      </c>
      <c r="N38" s="109"/>
      <c r="O38" s="72">
        <f t="shared" si="9"/>
        <v>1385</v>
      </c>
      <c r="P38" s="109">
        <v>1385</v>
      </c>
      <c r="Q38" s="109"/>
      <c r="R38" s="72">
        <f t="shared" si="10"/>
        <v>1385</v>
      </c>
      <c r="S38" s="3"/>
    </row>
    <row r="39" spans="1:19" ht="15.75" thickBot="1" x14ac:dyDescent="0.3">
      <c r="A39" s="1"/>
      <c r="B39" s="77" t="s">
        <v>63</v>
      </c>
      <c r="C39" s="110" t="s">
        <v>64</v>
      </c>
      <c r="D39" s="111">
        <f>SUM(D28:D32)+SUM(D35:D38)</f>
        <v>48051.256999999998</v>
      </c>
      <c r="E39" s="111">
        <f>SUM(E28:E32)+SUM(E35:E38)</f>
        <v>135.035</v>
      </c>
      <c r="F39" s="112">
        <f>SUM(F35:F38)+SUM(F28:F32)</f>
        <v>48186.292000000001</v>
      </c>
      <c r="G39" s="111">
        <f>SUM(G28:G32)+SUM(G35:G38)</f>
        <v>46145.3</v>
      </c>
      <c r="H39" s="111">
        <f>SUM(H28:H32)+SUM(H35:H38)</f>
        <v>250</v>
      </c>
      <c r="I39" s="113">
        <f>SUM(I35:I38)+SUM(I28:I32)</f>
        <v>46395.3</v>
      </c>
      <c r="J39" s="114">
        <f>SUM(J28:J32)+SUM(J35:J38)</f>
        <v>52777.123999999996</v>
      </c>
      <c r="K39" s="115">
        <f>SUM(K28:K32)+SUM(K35:K38)</f>
        <v>250</v>
      </c>
      <c r="L39" s="114">
        <f>SUM(L35:L38)+SUM(L28:L32)</f>
        <v>53027.123999999996</v>
      </c>
      <c r="M39" s="111">
        <f>SUM(M28:M32)+SUM(M35:M38)</f>
        <v>51170</v>
      </c>
      <c r="N39" s="111">
        <f>SUM(N28:N32)+SUM(N35:N38)</f>
        <v>200</v>
      </c>
      <c r="O39" s="112">
        <f>SUM(O35:O38)+SUM(O28:O32)</f>
        <v>51370</v>
      </c>
      <c r="P39" s="111">
        <f>SUM(P28:P32)+SUM(P35:P38)</f>
        <v>51170</v>
      </c>
      <c r="Q39" s="111">
        <f>SUM(Q28:Q32)+SUM(Q35:Q38)</f>
        <v>200</v>
      </c>
      <c r="R39" s="112">
        <f>SUM(R35:R38)+SUM(R28:R32)</f>
        <v>51370</v>
      </c>
      <c r="S39" s="3"/>
    </row>
    <row r="40" spans="1:19" ht="19.5" thickBot="1" x14ac:dyDescent="0.35">
      <c r="A40" s="1"/>
      <c r="B40" s="116" t="s">
        <v>65</v>
      </c>
      <c r="C40" s="117" t="s">
        <v>66</v>
      </c>
      <c r="D40" s="118">
        <f t="shared" ref="D40:R40" si="11">D24-D39</f>
        <v>-189.40499999999884</v>
      </c>
      <c r="E40" s="118">
        <f t="shared" si="11"/>
        <v>227.80800000000002</v>
      </c>
      <c r="F40" s="119">
        <f t="shared" si="11"/>
        <v>38.402999999998428</v>
      </c>
      <c r="G40" s="118">
        <f t="shared" si="11"/>
        <v>0</v>
      </c>
      <c r="H40" s="118">
        <f t="shared" si="11"/>
        <v>0</v>
      </c>
      <c r="I40" s="120">
        <f t="shared" si="11"/>
        <v>0</v>
      </c>
      <c r="J40" s="118">
        <f t="shared" si="11"/>
        <v>0</v>
      </c>
      <c r="K40" s="118">
        <f t="shared" si="11"/>
        <v>0</v>
      </c>
      <c r="L40" s="119">
        <f t="shared" si="11"/>
        <v>0</v>
      </c>
      <c r="M40" s="121">
        <f t="shared" si="11"/>
        <v>0</v>
      </c>
      <c r="N40" s="118">
        <f t="shared" si="11"/>
        <v>0</v>
      </c>
      <c r="O40" s="119">
        <f t="shared" si="11"/>
        <v>0</v>
      </c>
      <c r="P40" s="118">
        <f t="shared" si="11"/>
        <v>0</v>
      </c>
      <c r="Q40" s="118">
        <f t="shared" si="11"/>
        <v>0</v>
      </c>
      <c r="R40" s="119">
        <f t="shared" si="11"/>
        <v>0</v>
      </c>
      <c r="S40" s="3"/>
    </row>
    <row r="41" spans="1:19" ht="15.75" thickBot="1" x14ac:dyDescent="0.3">
      <c r="A41" s="1"/>
      <c r="B41" s="122" t="s">
        <v>67</v>
      </c>
      <c r="C41" s="123" t="s">
        <v>68</v>
      </c>
      <c r="D41" s="124"/>
      <c r="E41" s="125"/>
      <c r="F41" s="126">
        <f>F40-D16</f>
        <v>-5287.5970000000016</v>
      </c>
      <c r="G41" s="124"/>
      <c r="H41" s="127"/>
      <c r="I41" s="128">
        <f>I40-G16</f>
        <v>-5450</v>
      </c>
      <c r="J41" s="129"/>
      <c r="K41" s="127"/>
      <c r="L41" s="126">
        <f>L40-J16</f>
        <v>-5570</v>
      </c>
      <c r="M41" s="130"/>
      <c r="N41" s="127"/>
      <c r="O41" s="126">
        <f>O40-M16</f>
        <v>-5735</v>
      </c>
      <c r="P41" s="124"/>
      <c r="Q41" s="127"/>
      <c r="R41" s="126">
        <f>R40-P16</f>
        <v>-5735</v>
      </c>
      <c r="S41" s="3"/>
    </row>
    <row r="42" spans="1:19" s="136" customFormat="1" ht="8.25" customHeight="1" thickBot="1" x14ac:dyDescent="0.3">
      <c r="A42" s="131"/>
      <c r="B42" s="132"/>
      <c r="C42" s="133"/>
      <c r="D42" s="131"/>
      <c r="E42" s="134"/>
      <c r="F42" s="134"/>
      <c r="G42" s="131"/>
      <c r="H42" s="134"/>
      <c r="I42" s="134"/>
      <c r="J42" s="134"/>
      <c r="K42" s="134"/>
      <c r="L42" s="135"/>
      <c r="M42" s="135"/>
      <c r="N42" s="135"/>
      <c r="O42" s="135"/>
      <c r="P42" s="135"/>
      <c r="Q42" s="135"/>
      <c r="R42" s="135"/>
      <c r="S42" s="135"/>
    </row>
    <row r="43" spans="1:19" s="136" customFormat="1" ht="15.75" customHeight="1" x14ac:dyDescent="0.25">
      <c r="A43" s="131"/>
      <c r="B43" s="137"/>
      <c r="C43" s="138" t="s">
        <v>69</v>
      </c>
      <c r="D43" s="139" t="s">
        <v>70</v>
      </c>
      <c r="E43" s="134"/>
      <c r="F43" s="140"/>
      <c r="G43" s="139" t="s">
        <v>71</v>
      </c>
      <c r="H43" s="134"/>
      <c r="I43" s="134"/>
      <c r="J43" s="139" t="s">
        <v>72</v>
      </c>
      <c r="K43" s="134"/>
      <c r="L43" s="134"/>
      <c r="M43" s="139" t="s">
        <v>73</v>
      </c>
      <c r="N43" s="135"/>
      <c r="O43" s="135"/>
      <c r="P43" s="139" t="s">
        <v>73</v>
      </c>
      <c r="Q43" s="135"/>
      <c r="R43" s="135"/>
      <c r="S43" s="135"/>
    </row>
    <row r="44" spans="1:19" ht="15.75" thickBot="1" x14ac:dyDescent="0.3">
      <c r="A44" s="1"/>
      <c r="B44" s="137"/>
      <c r="C44" s="141"/>
      <c r="D44" s="142">
        <v>216.1</v>
      </c>
      <c r="E44" s="134"/>
      <c r="F44" s="140"/>
      <c r="G44" s="142">
        <v>223.6</v>
      </c>
      <c r="H44" s="143"/>
      <c r="I44" s="143"/>
      <c r="J44" s="142">
        <v>226</v>
      </c>
      <c r="K44" s="143"/>
      <c r="L44" s="143"/>
      <c r="M44" s="142">
        <v>226</v>
      </c>
      <c r="N44" s="3"/>
      <c r="O44" s="3"/>
      <c r="P44" s="142">
        <v>226</v>
      </c>
      <c r="Q44" s="3"/>
      <c r="R44" s="3"/>
      <c r="S44" s="3"/>
    </row>
    <row r="45" spans="1:19" s="136" customFormat="1" ht="8.25" customHeight="1" thickBot="1" x14ac:dyDescent="0.3">
      <c r="A45" s="131"/>
      <c r="B45" s="137"/>
      <c r="C45" s="133"/>
      <c r="D45" s="134"/>
      <c r="E45" s="134"/>
      <c r="F45" s="140"/>
      <c r="G45" s="134"/>
      <c r="H45" s="134"/>
      <c r="I45" s="140"/>
      <c r="J45" s="140"/>
      <c r="K45" s="140"/>
      <c r="L45" s="135"/>
      <c r="M45" s="135"/>
      <c r="N45" s="135"/>
      <c r="O45" s="135"/>
      <c r="P45" s="135"/>
      <c r="Q45" s="135"/>
      <c r="R45" s="135"/>
      <c r="S45" s="135"/>
    </row>
    <row r="46" spans="1:19" s="136" customFormat="1" ht="37.5" customHeight="1" thickBot="1" x14ac:dyDescent="0.3">
      <c r="A46" s="131"/>
      <c r="B46" s="137"/>
      <c r="C46" s="138" t="s">
        <v>74</v>
      </c>
      <c r="D46" s="144" t="s">
        <v>75</v>
      </c>
      <c r="E46" s="145" t="s">
        <v>76</v>
      </c>
      <c r="F46" s="140"/>
      <c r="G46" s="144" t="s">
        <v>75</v>
      </c>
      <c r="H46" s="145" t="s">
        <v>76</v>
      </c>
      <c r="I46" s="135"/>
      <c r="J46" s="144" t="s">
        <v>75</v>
      </c>
      <c r="K46" s="145" t="s">
        <v>76</v>
      </c>
      <c r="L46" s="146"/>
      <c r="M46" s="144" t="s">
        <v>75</v>
      </c>
      <c r="N46" s="145" t="s">
        <v>76</v>
      </c>
      <c r="O46" s="135"/>
      <c r="P46" s="144" t="s">
        <v>75</v>
      </c>
      <c r="Q46" s="145" t="s">
        <v>76</v>
      </c>
      <c r="R46" s="135"/>
      <c r="S46" s="135"/>
    </row>
    <row r="47" spans="1:19" ht="15.75" thickBot="1" x14ac:dyDescent="0.3">
      <c r="A47" s="1"/>
      <c r="B47" s="147"/>
      <c r="C47" s="148"/>
      <c r="D47" s="149">
        <v>0</v>
      </c>
      <c r="E47" s="150">
        <v>0</v>
      </c>
      <c r="F47" s="140"/>
      <c r="G47" s="149">
        <v>0</v>
      </c>
      <c r="H47" s="150">
        <v>0</v>
      </c>
      <c r="I47" s="3"/>
      <c r="J47" s="149">
        <v>0</v>
      </c>
      <c r="K47" s="150">
        <v>0</v>
      </c>
      <c r="L47" s="143"/>
      <c r="M47" s="149">
        <v>0</v>
      </c>
      <c r="N47" s="150">
        <v>0</v>
      </c>
      <c r="O47" s="3"/>
      <c r="P47" s="149">
        <v>0</v>
      </c>
      <c r="Q47" s="150">
        <v>0</v>
      </c>
      <c r="R47" s="3"/>
      <c r="S47" s="3"/>
    </row>
    <row r="48" spans="1:19" x14ac:dyDescent="0.25">
      <c r="A48" s="1"/>
      <c r="B48" s="147"/>
      <c r="C48" s="133"/>
      <c r="D48" s="134"/>
      <c r="E48" s="134"/>
      <c r="F48" s="140"/>
      <c r="G48" s="134"/>
      <c r="H48" s="134"/>
      <c r="I48" s="140"/>
      <c r="J48" s="140"/>
      <c r="K48" s="140"/>
      <c r="L48" s="135"/>
      <c r="M48" s="3"/>
      <c r="N48" s="135"/>
      <c r="O48" s="135"/>
      <c r="P48" s="3"/>
      <c r="Q48" s="3"/>
      <c r="R48" s="3"/>
      <c r="S48" s="3"/>
    </row>
    <row r="49" spans="1:19" x14ac:dyDescent="0.25">
      <c r="A49" s="1"/>
      <c r="B49" s="147"/>
      <c r="C49" s="151" t="s">
        <v>77</v>
      </c>
      <c r="D49" s="152" t="s">
        <v>78</v>
      </c>
      <c r="E49" s="134"/>
      <c r="F49" s="3"/>
      <c r="G49" s="152" t="s">
        <v>79</v>
      </c>
      <c r="H49" s="3"/>
      <c r="I49" s="3"/>
      <c r="J49" s="152" t="s">
        <v>80</v>
      </c>
      <c r="K49" s="3"/>
      <c r="L49" s="153"/>
      <c r="M49" s="152" t="s">
        <v>81</v>
      </c>
      <c r="N49" s="153"/>
      <c r="O49" s="153"/>
      <c r="P49" s="152" t="s">
        <v>82</v>
      </c>
      <c r="Q49" s="3"/>
      <c r="R49" s="3"/>
      <c r="S49" s="3"/>
    </row>
    <row r="50" spans="1:19" x14ac:dyDescent="0.25">
      <c r="A50" s="1"/>
      <c r="B50" s="147"/>
      <c r="C50" s="154" t="s">
        <v>83</v>
      </c>
      <c r="D50" s="155"/>
      <c r="E50" s="134"/>
      <c r="F50" s="3"/>
      <c r="G50" s="155"/>
      <c r="H50" s="3"/>
      <c r="I50" s="3"/>
      <c r="J50" s="155"/>
      <c r="K50" s="3"/>
      <c r="L50" s="156"/>
      <c r="M50" s="155"/>
      <c r="N50" s="156"/>
      <c r="O50" s="156"/>
      <c r="P50" s="155"/>
      <c r="Q50" s="3"/>
      <c r="R50" s="3"/>
      <c r="S50" s="3"/>
    </row>
    <row r="51" spans="1:19" x14ac:dyDescent="0.25">
      <c r="A51" s="1"/>
      <c r="B51" s="147"/>
      <c r="C51" s="154" t="s">
        <v>84</v>
      </c>
      <c r="D51" s="155">
        <v>845.3</v>
      </c>
      <c r="E51" s="134"/>
      <c r="F51" s="3"/>
      <c r="G51" s="155">
        <v>1262.7</v>
      </c>
      <c r="H51" s="3"/>
      <c r="I51" s="3"/>
      <c r="J51" s="155">
        <v>63.3</v>
      </c>
      <c r="K51" s="3"/>
      <c r="L51" s="156"/>
      <c r="M51" s="155">
        <v>68.3</v>
      </c>
      <c r="N51" s="156"/>
      <c r="O51" s="156"/>
      <c r="P51" s="155">
        <v>68.3</v>
      </c>
      <c r="Q51" s="3"/>
      <c r="R51" s="3"/>
      <c r="S51" s="3"/>
    </row>
    <row r="52" spans="1:19" x14ac:dyDescent="0.25">
      <c r="A52" s="1"/>
      <c r="B52" s="147"/>
      <c r="C52" s="154" t="s">
        <v>85</v>
      </c>
      <c r="D52" s="155">
        <v>520.70000000000005</v>
      </c>
      <c r="E52" s="134"/>
      <c r="F52" s="3"/>
      <c r="G52" s="155">
        <v>376.7</v>
      </c>
      <c r="H52" s="3"/>
      <c r="I52" s="3"/>
      <c r="J52" s="155">
        <v>232.8</v>
      </c>
      <c r="K52" s="3"/>
      <c r="L52" s="156"/>
      <c r="M52" s="155">
        <v>231.7</v>
      </c>
      <c r="N52" s="156"/>
      <c r="O52" s="156"/>
      <c r="P52" s="155">
        <v>231.7</v>
      </c>
      <c r="Q52" s="3"/>
      <c r="R52" s="3"/>
      <c r="S52" s="3"/>
    </row>
    <row r="53" spans="1:19" x14ac:dyDescent="0.25">
      <c r="A53" s="1"/>
      <c r="B53" s="147"/>
      <c r="C53" s="154" t="s">
        <v>86</v>
      </c>
      <c r="D53" s="155">
        <v>34.200000000000003</v>
      </c>
      <c r="E53" s="134"/>
      <c r="F53" s="3"/>
      <c r="G53" s="155">
        <v>19.2</v>
      </c>
      <c r="H53" s="3"/>
      <c r="I53" s="3"/>
      <c r="J53" s="155">
        <v>14.2</v>
      </c>
      <c r="K53" s="3"/>
      <c r="L53" s="156"/>
      <c r="M53" s="155">
        <v>15.1</v>
      </c>
      <c r="N53" s="156"/>
      <c r="O53" s="156"/>
      <c r="P53" s="155">
        <v>15.1</v>
      </c>
      <c r="Q53" s="3"/>
      <c r="R53" s="3"/>
      <c r="S53" s="3"/>
    </row>
    <row r="54" spans="1:19" x14ac:dyDescent="0.25">
      <c r="A54" s="1"/>
      <c r="B54" s="147"/>
      <c r="C54" s="157" t="s">
        <v>87</v>
      </c>
      <c r="D54" s="155">
        <v>619.5</v>
      </c>
      <c r="E54" s="134"/>
      <c r="F54" s="3"/>
      <c r="G54" s="155">
        <v>609.4</v>
      </c>
      <c r="H54" s="3"/>
      <c r="I54" s="3"/>
      <c r="J54" s="155">
        <v>579.4</v>
      </c>
      <c r="K54" s="3"/>
      <c r="L54" s="156"/>
      <c r="M54" s="155">
        <v>549.4</v>
      </c>
      <c r="N54" s="156"/>
      <c r="O54" s="156"/>
      <c r="P54" s="155">
        <v>549.4</v>
      </c>
      <c r="Q54" s="3"/>
      <c r="R54" s="3"/>
      <c r="S54" s="3"/>
    </row>
    <row r="55" spans="1:19" ht="10.5" customHeight="1" x14ac:dyDescent="0.25">
      <c r="A55" s="1"/>
      <c r="B55" s="147"/>
      <c r="C55" s="133"/>
      <c r="D55" s="134"/>
      <c r="E55" s="134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</row>
    <row r="56" spans="1:19" x14ac:dyDescent="0.25">
      <c r="A56" s="1"/>
      <c r="B56" s="147"/>
      <c r="C56" s="151" t="s">
        <v>88</v>
      </c>
      <c r="D56" s="152" t="s">
        <v>78</v>
      </c>
      <c r="E56" s="134"/>
      <c r="F56" s="140"/>
      <c r="G56" s="152" t="s">
        <v>89</v>
      </c>
      <c r="H56" s="134"/>
      <c r="I56" s="140"/>
      <c r="J56" s="152" t="s">
        <v>80</v>
      </c>
      <c r="K56" s="140"/>
      <c r="L56" s="3"/>
      <c r="M56" s="152" t="s">
        <v>81</v>
      </c>
      <c r="N56" s="153"/>
      <c r="O56" s="153"/>
      <c r="P56" s="152" t="s">
        <v>82</v>
      </c>
      <c r="Q56" s="3"/>
      <c r="R56" s="3"/>
      <c r="S56" s="3"/>
    </row>
    <row r="57" spans="1:19" x14ac:dyDescent="0.25">
      <c r="A57" s="1"/>
      <c r="B57" s="147"/>
      <c r="C57" s="154"/>
      <c r="D57" s="158">
        <v>78.400000000000006</v>
      </c>
      <c r="E57" s="134"/>
      <c r="F57" s="140"/>
      <c r="G57" s="158">
        <v>79</v>
      </c>
      <c r="H57" s="134"/>
      <c r="I57" s="140"/>
      <c r="J57" s="158">
        <v>79</v>
      </c>
      <c r="K57" s="140"/>
      <c r="L57" s="3"/>
      <c r="M57" s="158">
        <v>79</v>
      </c>
      <c r="N57" s="3"/>
      <c r="O57" s="3"/>
      <c r="P57" s="158">
        <v>79</v>
      </c>
      <c r="Q57" s="3"/>
      <c r="R57" s="3"/>
      <c r="S57" s="3"/>
    </row>
    <row r="58" spans="1:19" x14ac:dyDescent="0.25">
      <c r="A58" s="1"/>
      <c r="B58" s="147"/>
      <c r="C58" s="133"/>
      <c r="D58" s="134"/>
      <c r="E58" s="134"/>
      <c r="F58" s="140"/>
      <c r="G58" s="134"/>
      <c r="H58" s="134"/>
      <c r="I58" s="140"/>
      <c r="J58" s="140"/>
      <c r="K58" s="140"/>
      <c r="L58" s="3"/>
      <c r="M58" s="3"/>
      <c r="N58" s="3"/>
      <c r="O58" s="3"/>
      <c r="P58" s="3"/>
      <c r="Q58" s="3"/>
      <c r="R58" s="3"/>
      <c r="S58" s="3"/>
    </row>
    <row r="59" spans="1:19" x14ac:dyDescent="0.25">
      <c r="A59" s="1"/>
      <c r="B59" s="159" t="s">
        <v>90</v>
      </c>
      <c r="C59" s="160"/>
      <c r="D59" s="161"/>
      <c r="E59" s="161"/>
      <c r="F59" s="161"/>
      <c r="G59" s="161"/>
      <c r="H59" s="161"/>
      <c r="I59" s="161"/>
      <c r="J59" s="161"/>
      <c r="K59" s="161"/>
      <c r="L59" s="162"/>
      <c r="M59" s="162"/>
      <c r="N59" s="162"/>
      <c r="O59" s="162"/>
      <c r="P59" s="162"/>
      <c r="Q59" s="162"/>
      <c r="R59" s="163"/>
      <c r="S59" s="3"/>
    </row>
    <row r="60" spans="1:19" x14ac:dyDescent="0.25">
      <c r="A60" s="1"/>
      <c r="B60" s="164"/>
      <c r="C60" s="136"/>
      <c r="D60" s="136"/>
      <c r="E60" s="136"/>
      <c r="F60" s="136"/>
      <c r="G60" s="136"/>
      <c r="H60" s="136"/>
      <c r="I60" s="136"/>
      <c r="J60" s="136"/>
      <c r="K60" s="136"/>
      <c r="L60" s="136"/>
      <c r="M60" s="136"/>
      <c r="N60" s="136"/>
      <c r="O60" s="136"/>
      <c r="P60" s="136"/>
      <c r="Q60" s="136"/>
      <c r="R60" s="165"/>
      <c r="S60" s="3"/>
    </row>
    <row r="61" spans="1:19" x14ac:dyDescent="0.25">
      <c r="A61" s="1"/>
      <c r="B61" s="166"/>
      <c r="C61" s="167"/>
      <c r="D61" s="167"/>
      <c r="E61" s="167"/>
      <c r="F61" s="167"/>
      <c r="G61" s="167"/>
      <c r="H61" s="167"/>
      <c r="I61" s="167"/>
      <c r="J61" s="167"/>
      <c r="K61" s="167"/>
      <c r="L61" s="136"/>
      <c r="M61" s="136"/>
      <c r="N61" s="136"/>
      <c r="O61" s="136"/>
      <c r="P61" s="136"/>
      <c r="Q61" s="136"/>
      <c r="R61" s="165"/>
      <c r="S61" s="3"/>
    </row>
    <row r="62" spans="1:19" x14ac:dyDescent="0.25">
      <c r="A62" s="1"/>
      <c r="B62" s="166"/>
      <c r="C62" s="167"/>
      <c r="D62" s="167"/>
      <c r="E62" s="167"/>
      <c r="F62" s="167"/>
      <c r="G62" s="167"/>
      <c r="H62" s="167"/>
      <c r="I62" s="167"/>
      <c r="J62" s="167"/>
      <c r="K62" s="167"/>
      <c r="L62" s="136"/>
      <c r="M62" s="136"/>
      <c r="N62" s="136"/>
      <c r="O62" s="136"/>
      <c r="P62" s="136"/>
      <c r="Q62" s="136"/>
      <c r="R62" s="165"/>
      <c r="S62" s="3"/>
    </row>
    <row r="63" spans="1:19" x14ac:dyDescent="0.25">
      <c r="A63" s="1"/>
      <c r="B63" s="166"/>
      <c r="C63" s="167"/>
      <c r="D63" s="167"/>
      <c r="E63" s="167"/>
      <c r="F63" s="167"/>
      <c r="G63" s="167"/>
      <c r="H63" s="167"/>
      <c r="I63" s="167"/>
      <c r="J63" s="167"/>
      <c r="K63" s="167"/>
      <c r="L63" s="136"/>
      <c r="M63" s="136"/>
      <c r="N63" s="136"/>
      <c r="O63" s="136"/>
      <c r="P63" s="136"/>
      <c r="Q63" s="136"/>
      <c r="R63" s="165"/>
      <c r="S63" s="3"/>
    </row>
    <row r="64" spans="1:19" x14ac:dyDescent="0.25">
      <c r="A64" s="1"/>
      <c r="B64" s="166"/>
      <c r="C64" s="167"/>
      <c r="D64" s="167"/>
      <c r="E64" s="167"/>
      <c r="F64" s="167"/>
      <c r="G64" s="167"/>
      <c r="H64" s="167"/>
      <c r="I64" s="167"/>
      <c r="J64" s="167"/>
      <c r="K64" s="167"/>
      <c r="L64" s="136"/>
      <c r="M64" s="136"/>
      <c r="N64" s="136"/>
      <c r="O64" s="136"/>
      <c r="P64" s="136"/>
      <c r="Q64" s="136"/>
      <c r="R64" s="165"/>
      <c r="S64" s="3"/>
    </row>
    <row r="65" spans="1:19" x14ac:dyDescent="0.25">
      <c r="A65" s="1"/>
      <c r="B65" s="168"/>
      <c r="C65" s="169"/>
      <c r="D65" s="170"/>
      <c r="E65" s="170"/>
      <c r="F65" s="170"/>
      <c r="G65" s="170"/>
      <c r="H65" s="170"/>
      <c r="I65" s="170"/>
      <c r="J65" s="170"/>
      <c r="K65" s="170"/>
      <c r="L65" s="136"/>
      <c r="M65" s="136"/>
      <c r="N65" s="136"/>
      <c r="O65" s="136"/>
      <c r="P65" s="136"/>
      <c r="Q65" s="136"/>
      <c r="R65" s="165"/>
      <c r="S65" s="3"/>
    </row>
    <row r="66" spans="1:19" x14ac:dyDescent="0.25">
      <c r="A66" s="1"/>
      <c r="B66" s="171"/>
      <c r="C66" s="172"/>
      <c r="D66" s="170"/>
      <c r="E66" s="170"/>
      <c r="F66" s="170"/>
      <c r="G66" s="170"/>
      <c r="H66" s="170"/>
      <c r="I66" s="170"/>
      <c r="J66" s="170"/>
      <c r="K66" s="170"/>
      <c r="L66" s="136"/>
      <c r="M66" s="136"/>
      <c r="N66" s="136"/>
      <c r="O66" s="136"/>
      <c r="P66" s="136"/>
      <c r="Q66" s="136"/>
      <c r="R66" s="165"/>
      <c r="S66" s="3"/>
    </row>
    <row r="67" spans="1:19" x14ac:dyDescent="0.25">
      <c r="A67" s="1"/>
      <c r="B67" s="168"/>
      <c r="C67" s="173"/>
      <c r="D67" s="170"/>
      <c r="E67" s="170"/>
      <c r="F67" s="170"/>
      <c r="G67" s="170"/>
      <c r="H67" s="170"/>
      <c r="I67" s="170"/>
      <c r="J67" s="170"/>
      <c r="K67" s="170"/>
      <c r="L67" s="136"/>
      <c r="M67" s="136"/>
      <c r="N67" s="136"/>
      <c r="O67" s="136"/>
      <c r="P67" s="136"/>
      <c r="Q67" s="136"/>
      <c r="R67" s="165"/>
      <c r="S67" s="3"/>
    </row>
    <row r="68" spans="1:19" x14ac:dyDescent="0.25">
      <c r="A68" s="1"/>
      <c r="B68" s="168"/>
      <c r="C68" s="173"/>
      <c r="D68" s="170"/>
      <c r="E68" s="170"/>
      <c r="F68" s="170"/>
      <c r="G68" s="170"/>
      <c r="H68" s="170"/>
      <c r="I68" s="170"/>
      <c r="J68" s="170"/>
      <c r="K68" s="170"/>
      <c r="L68" s="136"/>
      <c r="M68" s="136"/>
      <c r="N68" s="136"/>
      <c r="O68" s="136"/>
      <c r="P68" s="136"/>
      <c r="Q68" s="136"/>
      <c r="R68" s="165"/>
      <c r="S68" s="3"/>
    </row>
    <row r="69" spans="1:19" x14ac:dyDescent="0.25">
      <c r="A69" s="1"/>
      <c r="B69" s="174"/>
      <c r="C69" s="175"/>
      <c r="D69" s="176"/>
      <c r="E69" s="176"/>
      <c r="F69" s="176"/>
      <c r="G69" s="176"/>
      <c r="H69" s="176"/>
      <c r="I69" s="176"/>
      <c r="J69" s="176"/>
      <c r="K69" s="176"/>
      <c r="L69" s="177"/>
      <c r="M69" s="177"/>
      <c r="N69" s="177"/>
      <c r="O69" s="177"/>
      <c r="P69" s="177"/>
      <c r="Q69" s="177"/>
      <c r="R69" s="178"/>
      <c r="S69" s="3"/>
    </row>
    <row r="70" spans="1:19" x14ac:dyDescent="0.25">
      <c r="A70" s="131"/>
      <c r="B70" s="179"/>
      <c r="C70" s="180"/>
      <c r="D70" s="181"/>
      <c r="E70" s="181"/>
      <c r="F70" s="181"/>
      <c r="G70" s="181"/>
      <c r="H70" s="181"/>
      <c r="I70" s="181"/>
      <c r="J70" s="181"/>
      <c r="K70" s="181"/>
      <c r="L70" s="3"/>
      <c r="M70" s="3"/>
      <c r="N70" s="3"/>
      <c r="O70" s="3"/>
      <c r="P70" s="3"/>
      <c r="Q70" s="3"/>
      <c r="R70" s="3"/>
      <c r="S70" s="3"/>
    </row>
    <row r="71" spans="1:19" x14ac:dyDescent="0.25">
      <c r="A71" s="1"/>
      <c r="B71" s="182"/>
      <c r="C71" s="182"/>
      <c r="D71" s="182"/>
      <c r="E71" s="182"/>
      <c r="F71" s="182"/>
      <c r="G71" s="182"/>
      <c r="H71" s="182"/>
      <c r="I71" s="182"/>
      <c r="J71" s="182"/>
      <c r="K71" s="182"/>
      <c r="L71" s="3"/>
      <c r="M71" s="3"/>
      <c r="N71" s="3"/>
      <c r="O71" s="3"/>
      <c r="P71" s="3"/>
      <c r="Q71" s="3"/>
      <c r="R71" s="3"/>
      <c r="S71" s="3"/>
    </row>
    <row r="72" spans="1:19" x14ac:dyDescent="0.25">
      <c r="A72" s="1"/>
      <c r="B72" s="182" t="s">
        <v>91</v>
      </c>
      <c r="C72" s="183" t="s">
        <v>102</v>
      </c>
      <c r="D72" s="170" t="s">
        <v>103</v>
      </c>
      <c r="E72" s="182"/>
      <c r="F72" s="182" t="s">
        <v>92</v>
      </c>
      <c r="G72" s="184" t="s">
        <v>104</v>
      </c>
      <c r="H72" s="182"/>
      <c r="I72" s="182"/>
      <c r="J72" s="182"/>
      <c r="K72" s="182"/>
      <c r="L72" s="3"/>
      <c r="M72" s="3"/>
      <c r="N72" s="3"/>
      <c r="O72" s="3"/>
      <c r="P72" s="3"/>
      <c r="Q72" s="3"/>
      <c r="R72" s="3"/>
      <c r="S72" s="3"/>
    </row>
    <row r="73" spans="1:19" ht="7.5" customHeight="1" x14ac:dyDescent="0.25">
      <c r="A73" s="1"/>
      <c r="B73" s="182"/>
      <c r="C73" s="182"/>
      <c r="D73" s="182"/>
      <c r="E73" s="182"/>
      <c r="F73" s="182"/>
      <c r="G73" s="182"/>
      <c r="H73" s="182"/>
      <c r="I73" s="182"/>
      <c r="J73" s="182"/>
      <c r="K73" s="182"/>
      <c r="L73" s="3"/>
      <c r="M73" s="3"/>
      <c r="N73" s="3"/>
      <c r="O73" s="3"/>
      <c r="P73" s="3"/>
      <c r="Q73" s="3"/>
      <c r="R73" s="3"/>
      <c r="S73" s="3"/>
    </row>
    <row r="74" spans="1:19" x14ac:dyDescent="0.25">
      <c r="A74" s="1"/>
      <c r="B74" s="182"/>
      <c r="C74" s="182" t="s">
        <v>105</v>
      </c>
      <c r="D74" s="185"/>
      <c r="E74" s="182"/>
      <c r="F74" s="182" t="s">
        <v>94</v>
      </c>
      <c r="G74" s="186"/>
      <c r="H74" s="182"/>
      <c r="I74" s="182"/>
      <c r="J74" s="182"/>
      <c r="K74" s="182"/>
      <c r="L74" s="3"/>
      <c r="M74" s="3"/>
      <c r="N74" s="3"/>
      <c r="O74" s="3"/>
      <c r="P74" s="3"/>
      <c r="Q74" s="3"/>
      <c r="R74" s="3"/>
      <c r="S74" s="3"/>
    </row>
    <row r="75" spans="1:19" x14ac:dyDescent="0.25">
      <c r="A75" s="1"/>
      <c r="B75" s="182"/>
      <c r="C75" s="182"/>
      <c r="D75" s="185"/>
      <c r="E75" s="182"/>
      <c r="F75" s="182"/>
      <c r="G75" s="186"/>
      <c r="H75" s="182"/>
      <c r="I75" s="182"/>
      <c r="J75" s="182"/>
      <c r="K75" s="182"/>
      <c r="L75" s="3"/>
      <c r="M75" s="3"/>
      <c r="N75" s="3"/>
      <c r="O75" s="3"/>
      <c r="P75" s="3"/>
      <c r="Q75" s="3"/>
      <c r="R75" s="3"/>
      <c r="S75" s="3"/>
    </row>
    <row r="76" spans="1:19" x14ac:dyDescent="0.25">
      <c r="A76" s="1"/>
      <c r="B76" s="182"/>
      <c r="C76" s="182"/>
      <c r="D76" s="182"/>
      <c r="E76" s="182"/>
      <c r="F76" s="182"/>
      <c r="G76" s="182"/>
      <c r="H76" s="182"/>
      <c r="I76" s="182"/>
      <c r="J76" s="182"/>
      <c r="K76" s="182"/>
      <c r="L76" s="3"/>
      <c r="M76" s="3"/>
      <c r="N76" s="3"/>
      <c r="O76" s="3"/>
      <c r="P76" s="3"/>
      <c r="Q76" s="3"/>
      <c r="R76" s="3"/>
      <c r="S76" s="3"/>
    </row>
    <row r="77" spans="1:19" x14ac:dyDescent="0.25">
      <c r="A77" s="131"/>
      <c r="B77" s="179"/>
      <c r="C77" s="180"/>
      <c r="D77" s="181"/>
      <c r="E77" s="181"/>
      <c r="F77" s="181"/>
      <c r="G77" s="181"/>
      <c r="H77" s="181"/>
      <c r="I77" s="181"/>
      <c r="J77" s="181"/>
      <c r="K77" s="181"/>
      <c r="L77" s="3"/>
      <c r="M77" s="3"/>
      <c r="N77" s="3"/>
      <c r="O77" s="3"/>
      <c r="P77" s="3"/>
      <c r="Q77" s="3"/>
      <c r="R77" s="3"/>
      <c r="S77" s="3"/>
    </row>
    <row r="78" spans="1:19" hidden="1" x14ac:dyDescent="0.25"/>
    <row r="79" spans="1:19" hidden="1" x14ac:dyDescent="0.25"/>
    <row r="80" spans="1:19" hidden="1" x14ac:dyDescent="0.25"/>
    <row r="81" hidden="1" x14ac:dyDescent="0.25"/>
    <row r="82" hidden="1" x14ac:dyDescent="0.25"/>
    <row r="83" hidden="1" x14ac:dyDescent="0.25"/>
    <row r="84" hidden="1" x14ac:dyDescent="0.25"/>
    <row r="85" hidden="1" x14ac:dyDescent="0.25"/>
    <row r="86" hidden="1" x14ac:dyDescent="0.25"/>
    <row r="87" hidden="1" x14ac:dyDescent="0.25"/>
    <row r="88" hidden="1" x14ac:dyDescent="0.25"/>
    <row r="89" hidden="1" x14ac:dyDescent="0.25"/>
    <row r="90" hidden="1" x14ac:dyDescent="0.25"/>
    <row r="91" hidden="1" x14ac:dyDescent="0.25"/>
    <row r="92" hidden="1" x14ac:dyDescent="0.25"/>
    <row r="93" hidden="1" x14ac:dyDescent="0.25"/>
    <row r="94" ht="15" hidden="1" customHeight="1" x14ac:dyDescent="0.25"/>
    <row r="95" hidden="1" x14ac:dyDescent="0.25"/>
    <row r="96" hidden="1" x14ac:dyDescent="0.25"/>
    <row r="97" hidden="1" x14ac:dyDescent="0.25"/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  <row r="106" hidden="1" x14ac:dyDescent="0.25"/>
    <row r="107" hidden="1" x14ac:dyDescent="0.25"/>
    <row r="108" ht="15" hidden="1" customHeight="1" x14ac:dyDescent="0.25"/>
    <row r="109" ht="15" hidden="1" customHeight="1" x14ac:dyDescent="0.25"/>
    <row r="110" hidden="1" x14ac:dyDescent="0.25"/>
    <row r="111" hidden="1" x14ac:dyDescent="0.25"/>
    <row r="112" hidden="1" x14ac:dyDescent="0.25"/>
    <row r="113" hidden="1" x14ac:dyDescent="0.25"/>
    <row r="114" hidden="1" x14ac:dyDescent="0.25"/>
    <row r="115" hidden="1" x14ac:dyDescent="0.25"/>
    <row r="116" hidden="1" x14ac:dyDescent="0.25"/>
    <row r="117" hidden="1" x14ac:dyDescent="0.25"/>
    <row r="118" hidden="1" x14ac:dyDescent="0.25"/>
    <row r="119" hidden="1" x14ac:dyDescent="0.25"/>
    <row r="120" hidden="1" x14ac:dyDescent="0.25"/>
    <row r="121" hidden="1" x14ac:dyDescent="0.25"/>
    <row r="122" hidden="1" x14ac:dyDescent="0.25"/>
    <row r="123" hidden="1" x14ac:dyDescent="0.25"/>
    <row r="124" hidden="1" x14ac:dyDescent="0.25"/>
    <row r="125" hidden="1" x14ac:dyDescent="0.25"/>
    <row r="126" hidden="1" x14ac:dyDescent="0.25"/>
    <row r="127" hidden="1" x14ac:dyDescent="0.25"/>
    <row r="128" hidden="1" x14ac:dyDescent="0.25"/>
    <row r="129" hidden="1" x14ac:dyDescent="0.25"/>
    <row r="130" hidden="1" x14ac:dyDescent="0.25"/>
    <row r="131" hidden="1" x14ac:dyDescent="0.25"/>
    <row r="132" hidden="1" x14ac:dyDescent="0.25"/>
    <row r="133" hidden="1" x14ac:dyDescent="0.25"/>
    <row r="134" hidden="1" x14ac:dyDescent="0.25"/>
    <row r="135" hidden="1" x14ac:dyDescent="0.25"/>
    <row r="136" hidden="1" x14ac:dyDescent="0.25"/>
    <row r="137" hidden="1" x14ac:dyDescent="0.25"/>
    <row r="138" hidden="1" x14ac:dyDescent="0.25"/>
    <row r="139" hidden="1" x14ac:dyDescent="0.25"/>
    <row r="140" hidden="1" x14ac:dyDescent="0.25"/>
    <row r="141" hidden="1" x14ac:dyDescent="0.25"/>
    <row r="142" hidden="1" x14ac:dyDescent="0.25"/>
    <row r="143" hidden="1" x14ac:dyDescent="0.25"/>
    <row r="144" hidden="1" x14ac:dyDescent="0.25"/>
    <row r="145" hidden="1" x14ac:dyDescent="0.25"/>
    <row r="146" hidden="1" x14ac:dyDescent="0.25"/>
    <row r="147" hidden="1" x14ac:dyDescent="0.25"/>
    <row r="148" hidden="1" x14ac:dyDescent="0.25"/>
    <row r="149" hidden="1" x14ac:dyDescent="0.25"/>
    <row r="150" hidden="1" x14ac:dyDescent="0.25"/>
    <row r="151" hidden="1" x14ac:dyDescent="0.25"/>
    <row r="152" hidden="1" x14ac:dyDescent="0.25"/>
    <row r="153" hidden="1" x14ac:dyDescent="0.25"/>
    <row r="154" hidden="1" x14ac:dyDescent="0.25"/>
    <row r="155" hidden="1" x14ac:dyDescent="0.25"/>
    <row r="156" hidden="1" x14ac:dyDescent="0.25"/>
    <row r="157" hidden="1" x14ac:dyDescent="0.25"/>
    <row r="158" hidden="1" x14ac:dyDescent="0.25"/>
    <row r="159" hidden="1" x14ac:dyDescent="0.25"/>
    <row r="160" hidden="1" x14ac:dyDescent="0.25"/>
    <row r="161" hidden="1" x14ac:dyDescent="0.25"/>
    <row r="162" hidden="1" x14ac:dyDescent="0.25"/>
    <row r="163" hidden="1" x14ac:dyDescent="0.25"/>
    <row r="164" hidden="1" x14ac:dyDescent="0.25"/>
    <row r="165" hidden="1" x14ac:dyDescent="0.25"/>
    <row r="166" hidden="1" x14ac:dyDescent="0.25"/>
    <row r="167" hidden="1" x14ac:dyDescent="0.25"/>
    <row r="168" hidden="1" x14ac:dyDescent="0.25"/>
    <row r="169" hidden="1" x14ac:dyDescent="0.25"/>
    <row r="170" hidden="1" x14ac:dyDescent="0.25"/>
    <row r="171" hidden="1" x14ac:dyDescent="0.25"/>
    <row r="172" hidden="1" x14ac:dyDescent="0.25"/>
    <row r="173" hidden="1" x14ac:dyDescent="0.25"/>
    <row r="174" hidden="1" x14ac:dyDescent="0.25"/>
    <row r="175" hidden="1" x14ac:dyDescent="0.25"/>
    <row r="176" hidden="1" x14ac:dyDescent="0.25"/>
    <row r="177" hidden="1" x14ac:dyDescent="0.25"/>
    <row r="178" hidden="1" x14ac:dyDescent="0.25"/>
    <row r="179" hidden="1" x14ac:dyDescent="0.25"/>
    <row r="180" hidden="1" x14ac:dyDescent="0.25"/>
    <row r="181" hidden="1" x14ac:dyDescent="0.25"/>
    <row r="182" hidden="1" x14ac:dyDescent="0.25"/>
    <row r="183" hidden="1" x14ac:dyDescent="0.25"/>
    <row r="184" hidden="1" x14ac:dyDescent="0.25"/>
    <row r="185" hidden="1" x14ac:dyDescent="0.25"/>
    <row r="186" hidden="1" x14ac:dyDescent="0.25"/>
    <row r="187" hidden="1" x14ac:dyDescent="0.25"/>
    <row r="188" hidden="1" x14ac:dyDescent="0.25"/>
    <row r="189" hidden="1" x14ac:dyDescent="0.25"/>
    <row r="190" hidden="1" x14ac:dyDescent="0.25"/>
    <row r="191" hidden="1" x14ac:dyDescent="0.25"/>
    <row r="192" hidden="1" x14ac:dyDescent="0.25"/>
    <row r="193" hidden="1" x14ac:dyDescent="0.25"/>
    <row r="194" hidden="1" x14ac:dyDescent="0.25"/>
    <row r="195" hidden="1" x14ac:dyDescent="0.25"/>
    <row r="196" hidden="1" x14ac:dyDescent="0.25"/>
    <row r="197" hidden="1" x14ac:dyDescent="0.25"/>
    <row r="198" hidden="1" x14ac:dyDescent="0.25"/>
    <row r="199" hidden="1" x14ac:dyDescent="0.25"/>
    <row r="200" hidden="1" x14ac:dyDescent="0.25"/>
    <row r="201" hidden="1" x14ac:dyDescent="0.25"/>
    <row r="202" hidden="1" x14ac:dyDescent="0.25"/>
    <row r="203" hidden="1" x14ac:dyDescent="0.25"/>
    <row r="204" hidden="1" x14ac:dyDescent="0.25"/>
    <row r="205" hidden="1" x14ac:dyDescent="0.25"/>
    <row r="206" hidden="1" x14ac:dyDescent="0.25"/>
    <row r="207" hidden="1" x14ac:dyDescent="0.25"/>
    <row r="208" hidden="1" x14ac:dyDescent="0.25"/>
    <row r="209" hidden="1" x14ac:dyDescent="0.25"/>
    <row r="210" hidden="1" x14ac:dyDescent="0.25"/>
    <row r="211" hidden="1" x14ac:dyDescent="0.25"/>
    <row r="212" hidden="1" x14ac:dyDescent="0.25"/>
    <row r="213" hidden="1" x14ac:dyDescent="0.25"/>
    <row r="214" hidden="1" x14ac:dyDescent="0.25"/>
    <row r="215" hidden="1" x14ac:dyDescent="0.25"/>
    <row r="216" hidden="1" x14ac:dyDescent="0.25"/>
    <row r="217" hidden="1" x14ac:dyDescent="0.25"/>
    <row r="218" hidden="1" x14ac:dyDescent="0.25"/>
    <row r="219" hidden="1" x14ac:dyDescent="0.25"/>
    <row r="220" hidden="1" x14ac:dyDescent="0.25"/>
    <row r="221" hidden="1" x14ac:dyDescent="0.25"/>
    <row r="222" hidden="1" x14ac:dyDescent="0.25"/>
    <row r="223" hidden="1" x14ac:dyDescent="0.25"/>
    <row r="224" hidden="1" x14ac:dyDescent="0.25"/>
    <row r="225" hidden="1" x14ac:dyDescent="0.25"/>
    <row r="226" hidden="1" x14ac:dyDescent="0.25"/>
    <row r="227" hidden="1" x14ac:dyDescent="0.25"/>
    <row r="228" hidden="1" x14ac:dyDescent="0.25"/>
    <row r="229" hidden="1" x14ac:dyDescent="0.25"/>
    <row r="230" hidden="1" x14ac:dyDescent="0.25"/>
    <row r="231" hidden="1" x14ac:dyDescent="0.25"/>
    <row r="232" hidden="1" x14ac:dyDescent="0.25"/>
    <row r="233" hidden="1" x14ac:dyDescent="0.25"/>
    <row r="234" hidden="1" x14ac:dyDescent="0.25"/>
    <row r="235" hidden="1" x14ac:dyDescent="0.25"/>
    <row r="236" hidden="1" x14ac:dyDescent="0.25"/>
    <row r="237" hidden="1" x14ac:dyDescent="0.25"/>
    <row r="238" hidden="1" x14ac:dyDescent="0.25"/>
    <row r="239" hidden="1" x14ac:dyDescent="0.25"/>
    <row r="240" hidden="1" x14ac:dyDescent="0.25"/>
    <row r="241" hidden="1" x14ac:dyDescent="0.25"/>
    <row r="242" hidden="1" x14ac:dyDescent="0.25"/>
    <row r="243" hidden="1" x14ac:dyDescent="0.25"/>
    <row r="244" hidden="1" x14ac:dyDescent="0.25"/>
    <row r="245" hidden="1" x14ac:dyDescent="0.25"/>
    <row r="246" hidden="1" x14ac:dyDescent="0.25"/>
    <row r="247" hidden="1" x14ac:dyDescent="0.25"/>
    <row r="248" hidden="1" x14ac:dyDescent="0.25"/>
    <row r="249" hidden="1" x14ac:dyDescent="0.25"/>
    <row r="250" hidden="1" x14ac:dyDescent="0.25"/>
    <row r="251" hidden="1" x14ac:dyDescent="0.25"/>
    <row r="252" hidden="1" x14ac:dyDescent="0.25"/>
    <row r="253" hidden="1" x14ac:dyDescent="0.25"/>
    <row r="254" hidden="1" x14ac:dyDescent="0.25"/>
    <row r="255" hidden="1" x14ac:dyDescent="0.25"/>
    <row r="256" hidden="1" x14ac:dyDescent="0.25"/>
    <row r="257" hidden="1" x14ac:dyDescent="0.25"/>
    <row r="258" hidden="1" x14ac:dyDescent="0.25"/>
    <row r="259" hidden="1" x14ac:dyDescent="0.25"/>
    <row r="260" hidden="1" x14ac:dyDescent="0.25"/>
    <row r="261" hidden="1" x14ac:dyDescent="0.25"/>
    <row r="262" hidden="1" x14ac:dyDescent="0.25"/>
    <row r="263" hidden="1" x14ac:dyDescent="0.25"/>
    <row r="264" hidden="1" x14ac:dyDescent="0.25"/>
  </sheetData>
  <mergeCells count="58">
    <mergeCell ref="C46:C47"/>
    <mergeCell ref="D59:K59"/>
    <mergeCell ref="B61:K61"/>
    <mergeCell ref="B62:K62"/>
    <mergeCell ref="B63:K63"/>
    <mergeCell ref="B64:K64"/>
    <mergeCell ref="N26:N27"/>
    <mergeCell ref="O26:O27"/>
    <mergeCell ref="P26:P27"/>
    <mergeCell ref="Q26:Q27"/>
    <mergeCell ref="R26:R27"/>
    <mergeCell ref="C43:C44"/>
    <mergeCell ref="H26:H27"/>
    <mergeCell ref="I26:I27"/>
    <mergeCell ref="J26:J27"/>
    <mergeCell ref="K26:K27"/>
    <mergeCell ref="L26:L27"/>
    <mergeCell ref="M26:M27"/>
    <mergeCell ref="B26:B27"/>
    <mergeCell ref="C26:C27"/>
    <mergeCell ref="D26:D27"/>
    <mergeCell ref="E26:E27"/>
    <mergeCell ref="F26:F27"/>
    <mergeCell ref="G26:G27"/>
    <mergeCell ref="N13:N14"/>
    <mergeCell ref="O13:O14"/>
    <mergeCell ref="P13:P14"/>
    <mergeCell ref="Q13:Q14"/>
    <mergeCell ref="R13:R14"/>
    <mergeCell ref="D25:F25"/>
    <mergeCell ref="G25:I25"/>
    <mergeCell ref="J25:L25"/>
    <mergeCell ref="M25:O25"/>
    <mergeCell ref="P25:R25"/>
    <mergeCell ref="H13:H14"/>
    <mergeCell ref="I13:I14"/>
    <mergeCell ref="J13:J14"/>
    <mergeCell ref="K13:K14"/>
    <mergeCell ref="L13:L14"/>
    <mergeCell ref="M13:M14"/>
    <mergeCell ref="B13:B14"/>
    <mergeCell ref="C13:C14"/>
    <mergeCell ref="D13:D14"/>
    <mergeCell ref="E13:E14"/>
    <mergeCell ref="F13:F14"/>
    <mergeCell ref="G13:G14"/>
    <mergeCell ref="P10:R10"/>
    <mergeCell ref="D12:F12"/>
    <mergeCell ref="G12:I12"/>
    <mergeCell ref="J12:L12"/>
    <mergeCell ref="M12:O12"/>
    <mergeCell ref="P12:R12"/>
    <mergeCell ref="D4:K4"/>
    <mergeCell ref="D8:K8"/>
    <mergeCell ref="D10:F10"/>
    <mergeCell ref="G10:I10"/>
    <mergeCell ref="J10:L10"/>
    <mergeCell ref="M10:O10"/>
  </mergeCells>
  <pageMargins left="0.70866141732283472" right="0.70866141732283472" top="0.78740157480314965" bottom="0.78740157480314965" header="0.31496062992125984" footer="0.31496062992125984"/>
  <pageSetup paperSize="9" scale="3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S264"/>
  <sheetViews>
    <sheetView showGridLines="0" topLeftCell="C7" zoomScale="80" zoomScaleNormal="80" zoomScaleSheetLayoutView="80" workbookViewId="0">
      <selection activeCell="C22" sqref="C22"/>
    </sheetView>
  </sheetViews>
  <sheetFormatPr defaultColWidth="0" defaultRowHeight="15" zeroHeight="1" x14ac:dyDescent="0.25"/>
  <cols>
    <col min="1" max="1" width="4.5703125" customWidth="1"/>
    <col min="2" max="2" width="9.140625" customWidth="1"/>
    <col min="3" max="3" width="65.7109375" customWidth="1"/>
    <col min="4" max="4" width="20.7109375" customWidth="1"/>
    <col min="5" max="6" width="14.28515625" customWidth="1"/>
    <col min="7" max="7" width="21.28515625" style="187" customWidth="1"/>
    <col min="8" max="9" width="14.28515625" customWidth="1"/>
    <col min="10" max="10" width="20.85546875" customWidth="1"/>
    <col min="11" max="12" width="14.28515625" customWidth="1"/>
    <col min="13" max="13" width="21.140625" customWidth="1"/>
    <col min="14" max="15" width="14.28515625" customWidth="1"/>
    <col min="16" max="16" width="21.42578125" customWidth="1"/>
    <col min="17" max="18" width="14.28515625" customWidth="1"/>
    <col min="19" max="19" width="4" style="4" customWidth="1"/>
    <col min="20" max="16384" width="9.140625" style="4" hidden="1"/>
  </cols>
  <sheetData>
    <row r="1" spans="1:19" x14ac:dyDescent="0.25">
      <c r="A1" s="1"/>
      <c r="B1" s="1"/>
      <c r="C1" s="1"/>
      <c r="D1" s="1"/>
      <c r="E1" s="1"/>
      <c r="F1" s="1"/>
      <c r="G1" s="2"/>
      <c r="H1" s="1"/>
      <c r="I1" s="1"/>
      <c r="J1" s="1"/>
      <c r="K1" s="1"/>
      <c r="L1" s="3"/>
      <c r="M1" s="3"/>
      <c r="N1" s="3"/>
      <c r="O1" s="3"/>
      <c r="P1" s="3"/>
      <c r="Q1" s="3"/>
      <c r="R1" s="3"/>
      <c r="S1" s="3"/>
    </row>
    <row r="2" spans="1:19" ht="21" x14ac:dyDescent="0.35">
      <c r="A2" s="1"/>
      <c r="B2" s="5" t="s">
        <v>0</v>
      </c>
      <c r="C2" s="1"/>
      <c r="D2" s="1"/>
      <c r="E2" s="1"/>
      <c r="F2" s="1"/>
      <c r="G2" s="2"/>
      <c r="H2" s="1"/>
      <c r="I2" s="1"/>
      <c r="J2" s="1"/>
      <c r="K2" s="1"/>
      <c r="L2" s="3"/>
      <c r="M2" s="3"/>
      <c r="N2" s="3"/>
      <c r="O2" s="3"/>
      <c r="P2" s="3"/>
      <c r="Q2" s="3"/>
      <c r="R2" s="3"/>
      <c r="S2" s="3"/>
    </row>
    <row r="3" spans="1:19" ht="7.5" customHeight="1" x14ac:dyDescent="0.25">
      <c r="A3" s="1"/>
      <c r="B3" s="1"/>
      <c r="C3" s="1"/>
      <c r="D3" s="1"/>
      <c r="E3" s="1"/>
      <c r="F3" s="1"/>
      <c r="G3" s="2"/>
      <c r="H3" s="1"/>
      <c r="I3" s="1"/>
      <c r="J3" s="1"/>
      <c r="K3" s="1"/>
      <c r="L3" s="3"/>
      <c r="M3" s="3"/>
      <c r="N3" s="3"/>
      <c r="O3" s="3"/>
      <c r="P3" s="3"/>
      <c r="Q3" s="3"/>
      <c r="R3" s="3"/>
      <c r="S3" s="3"/>
    </row>
    <row r="4" spans="1:19" ht="21" x14ac:dyDescent="0.35">
      <c r="A4" s="1"/>
      <c r="B4" s="1" t="s">
        <v>1</v>
      </c>
      <c r="C4" s="1"/>
      <c r="D4" s="6" t="s">
        <v>106</v>
      </c>
      <c r="E4" s="6"/>
      <c r="F4" s="6"/>
      <c r="G4" s="6"/>
      <c r="H4" s="6"/>
      <c r="I4" s="6"/>
      <c r="J4" s="6"/>
      <c r="K4" s="6"/>
      <c r="L4" s="3"/>
      <c r="M4" s="3"/>
      <c r="N4" s="3"/>
      <c r="O4" s="3"/>
      <c r="P4" s="3"/>
      <c r="Q4" s="3"/>
      <c r="R4" s="3"/>
      <c r="S4" s="3"/>
    </row>
    <row r="5" spans="1:19" ht="3.75" customHeight="1" x14ac:dyDescent="0.25">
      <c r="A5" s="1"/>
      <c r="B5" s="1"/>
      <c r="C5" s="1"/>
      <c r="D5" s="7"/>
      <c r="E5" s="7"/>
      <c r="F5" s="7"/>
      <c r="G5" s="7"/>
      <c r="H5" s="7"/>
      <c r="I5" s="7"/>
      <c r="J5" s="7"/>
      <c r="K5" s="7"/>
      <c r="L5" s="3"/>
      <c r="M5" s="3"/>
      <c r="N5" s="3"/>
      <c r="O5" s="3"/>
      <c r="P5" s="3"/>
      <c r="Q5" s="3"/>
      <c r="R5" s="3"/>
      <c r="S5" s="3"/>
    </row>
    <row r="6" spans="1:19" x14ac:dyDescent="0.25">
      <c r="A6" s="1"/>
      <c r="B6" s="1" t="s">
        <v>2</v>
      </c>
      <c r="C6" s="1"/>
      <c r="D6" s="8" t="s">
        <v>107</v>
      </c>
      <c r="E6" s="7"/>
      <c r="F6" s="7"/>
      <c r="G6" s="7"/>
      <c r="H6" s="7"/>
      <c r="I6" s="7"/>
      <c r="J6" s="7"/>
      <c r="K6" s="7"/>
      <c r="L6" s="3"/>
      <c r="M6" s="3"/>
      <c r="N6" s="3"/>
      <c r="O6" s="3"/>
      <c r="P6" s="3"/>
      <c r="Q6" s="3"/>
      <c r="R6" s="3"/>
      <c r="S6" s="3"/>
    </row>
    <row r="7" spans="1:19" ht="3.75" customHeight="1" x14ac:dyDescent="0.25">
      <c r="A7" s="1"/>
      <c r="B7" s="1"/>
      <c r="C7" s="1"/>
      <c r="D7" s="7"/>
      <c r="E7" s="7"/>
      <c r="F7" s="7"/>
      <c r="G7" s="7"/>
      <c r="H7" s="7"/>
      <c r="I7" s="7"/>
      <c r="J7" s="7"/>
      <c r="K7" s="7"/>
      <c r="L7" s="3"/>
      <c r="M7" s="3"/>
      <c r="N7" s="3"/>
      <c r="O7" s="3"/>
      <c r="P7" s="3"/>
      <c r="Q7" s="3"/>
      <c r="R7" s="3"/>
      <c r="S7" s="3"/>
    </row>
    <row r="8" spans="1:19" x14ac:dyDescent="0.25">
      <c r="A8" s="1"/>
      <c r="B8" s="1" t="s">
        <v>3</v>
      </c>
      <c r="C8" s="1"/>
      <c r="D8" s="9" t="s">
        <v>108</v>
      </c>
      <c r="E8" s="9"/>
      <c r="F8" s="9"/>
      <c r="G8" s="9"/>
      <c r="H8" s="9"/>
      <c r="I8" s="9"/>
      <c r="J8" s="9"/>
      <c r="K8" s="9"/>
      <c r="L8" s="3"/>
      <c r="M8" s="3"/>
      <c r="N8" s="3"/>
      <c r="O8" s="3"/>
      <c r="P8" s="3"/>
      <c r="Q8" s="3"/>
      <c r="R8" s="3"/>
      <c r="S8" s="3"/>
    </row>
    <row r="9" spans="1:19" ht="15.75" thickBot="1" x14ac:dyDescent="0.3">
      <c r="A9" s="1"/>
      <c r="B9" s="1"/>
      <c r="C9" s="1"/>
      <c r="D9" s="1"/>
      <c r="E9" s="1"/>
      <c r="F9" s="1"/>
      <c r="G9" s="2"/>
      <c r="H9" s="1"/>
      <c r="I9" s="1"/>
      <c r="J9" s="1"/>
      <c r="K9" s="1"/>
      <c r="L9" s="3"/>
      <c r="M9" s="3"/>
      <c r="N9" s="3"/>
      <c r="O9" s="3"/>
      <c r="P9" s="3"/>
      <c r="Q9" s="3"/>
      <c r="R9" s="3"/>
      <c r="S9" s="3"/>
    </row>
    <row r="10" spans="1:19" ht="29.25" customHeight="1" thickBot="1" x14ac:dyDescent="0.3">
      <c r="A10" s="1"/>
      <c r="B10" s="10" t="s">
        <v>4</v>
      </c>
      <c r="C10" s="11" t="s">
        <v>5</v>
      </c>
      <c r="D10" s="12" t="s">
        <v>6</v>
      </c>
      <c r="E10" s="12"/>
      <c r="F10" s="13"/>
      <c r="G10" s="12" t="s">
        <v>7</v>
      </c>
      <c r="H10" s="12"/>
      <c r="I10" s="14"/>
      <c r="J10" s="15" t="s">
        <v>8</v>
      </c>
      <c r="K10" s="12"/>
      <c r="L10" s="13"/>
      <c r="M10" s="16" t="s">
        <v>9</v>
      </c>
      <c r="N10" s="12"/>
      <c r="O10" s="13"/>
      <c r="P10" s="12" t="s">
        <v>10</v>
      </c>
      <c r="Q10" s="12"/>
      <c r="R10" s="13"/>
      <c r="S10" s="3"/>
    </row>
    <row r="11" spans="1:19" ht="30.75" customHeight="1" thickBot="1" x14ac:dyDescent="0.3">
      <c r="A11" s="1"/>
      <c r="B11" s="17"/>
      <c r="C11" s="18"/>
      <c r="D11" s="19" t="s">
        <v>11</v>
      </c>
      <c r="E11" s="20" t="s">
        <v>12</v>
      </c>
      <c r="F11" s="20" t="s">
        <v>13</v>
      </c>
      <c r="G11" s="19" t="s">
        <v>11</v>
      </c>
      <c r="H11" s="20" t="s">
        <v>12</v>
      </c>
      <c r="I11" s="21" t="s">
        <v>13</v>
      </c>
      <c r="J11" s="21" t="s">
        <v>11</v>
      </c>
      <c r="K11" s="20" t="s">
        <v>12</v>
      </c>
      <c r="L11" s="20" t="s">
        <v>13</v>
      </c>
      <c r="M11" s="22" t="s">
        <v>11</v>
      </c>
      <c r="N11" s="20" t="s">
        <v>12</v>
      </c>
      <c r="O11" s="20" t="s">
        <v>13</v>
      </c>
      <c r="P11" s="19" t="s">
        <v>11</v>
      </c>
      <c r="Q11" s="20" t="s">
        <v>12</v>
      </c>
      <c r="R11" s="20" t="s">
        <v>13</v>
      </c>
      <c r="S11" s="3"/>
    </row>
    <row r="12" spans="1:19" ht="15.75" customHeight="1" thickBot="1" x14ac:dyDescent="0.3">
      <c r="A12" s="1"/>
      <c r="B12" s="23"/>
      <c r="C12" s="24" t="s">
        <v>14</v>
      </c>
      <c r="D12" s="25"/>
      <c r="E12" s="25"/>
      <c r="F12" s="26"/>
      <c r="G12" s="25"/>
      <c r="H12" s="25"/>
      <c r="I12" s="25"/>
      <c r="J12" s="27"/>
      <c r="K12" s="25"/>
      <c r="L12" s="26"/>
      <c r="M12" s="25"/>
      <c r="N12" s="25"/>
      <c r="O12" s="26"/>
      <c r="P12" s="25"/>
      <c r="Q12" s="25"/>
      <c r="R12" s="26"/>
      <c r="S12" s="3"/>
    </row>
    <row r="13" spans="1:19" ht="15.75" customHeight="1" x14ac:dyDescent="0.25">
      <c r="A13" s="1"/>
      <c r="B13" s="28" t="s">
        <v>4</v>
      </c>
      <c r="C13" s="29" t="s">
        <v>5</v>
      </c>
      <c r="D13" s="30" t="s">
        <v>15</v>
      </c>
      <c r="E13" s="31" t="s">
        <v>16</v>
      </c>
      <c r="F13" s="32" t="s">
        <v>14</v>
      </c>
      <c r="G13" s="33" t="s">
        <v>15</v>
      </c>
      <c r="H13" s="31" t="s">
        <v>16</v>
      </c>
      <c r="I13" s="34" t="s">
        <v>14</v>
      </c>
      <c r="J13" s="30" t="s">
        <v>15</v>
      </c>
      <c r="K13" s="31" t="s">
        <v>16</v>
      </c>
      <c r="L13" s="32" t="s">
        <v>14</v>
      </c>
      <c r="M13" s="35" t="s">
        <v>15</v>
      </c>
      <c r="N13" s="31" t="s">
        <v>16</v>
      </c>
      <c r="O13" s="32" t="s">
        <v>14</v>
      </c>
      <c r="P13" s="33" t="s">
        <v>15</v>
      </c>
      <c r="Q13" s="31" t="s">
        <v>16</v>
      </c>
      <c r="R13" s="32" t="s">
        <v>14</v>
      </c>
      <c r="S13" s="3"/>
    </row>
    <row r="14" spans="1:19" ht="15.75" thickBot="1" x14ac:dyDescent="0.3">
      <c r="A14" s="1"/>
      <c r="B14" s="36"/>
      <c r="C14" s="37"/>
      <c r="D14" s="38"/>
      <c r="E14" s="39"/>
      <c r="F14" s="40"/>
      <c r="G14" s="41"/>
      <c r="H14" s="39"/>
      <c r="I14" s="42"/>
      <c r="J14" s="38"/>
      <c r="K14" s="39"/>
      <c r="L14" s="40"/>
      <c r="M14" s="43"/>
      <c r="N14" s="39"/>
      <c r="O14" s="40"/>
      <c r="P14" s="41"/>
      <c r="Q14" s="39"/>
      <c r="R14" s="40"/>
      <c r="S14" s="3"/>
    </row>
    <row r="15" spans="1:19" x14ac:dyDescent="0.25">
      <c r="A15" s="1"/>
      <c r="B15" s="44" t="s">
        <v>17</v>
      </c>
      <c r="C15" s="45" t="s">
        <v>18</v>
      </c>
      <c r="D15" s="46">
        <f>'[7]NR 2020'!G15</f>
        <v>2057</v>
      </c>
      <c r="E15" s="47">
        <f>'[7]NR 2020'!H15</f>
        <v>0</v>
      </c>
      <c r="F15" s="48">
        <f t="shared" ref="F15:F23" si="0">D15+E15</f>
        <v>2057</v>
      </c>
      <c r="G15" s="46">
        <v>2380</v>
      </c>
      <c r="H15" s="47">
        <f>'[7]NR 2020'!K15</f>
        <v>0</v>
      </c>
      <c r="I15" s="49">
        <f t="shared" ref="I15:I23" si="1">G15+H15</f>
        <v>2380</v>
      </c>
      <c r="J15" s="50">
        <f>'[7]NR 2020'!Y15</f>
        <v>2400</v>
      </c>
      <c r="K15" s="51">
        <f>'[7]NR 2020'!Z15</f>
        <v>0</v>
      </c>
      <c r="L15" s="52">
        <f>J15+K15</f>
        <v>2400</v>
      </c>
      <c r="M15" s="53">
        <v>2400</v>
      </c>
      <c r="N15" s="47"/>
      <c r="O15" s="48">
        <f t="shared" ref="O15:O23" si="2">M15+N15</f>
        <v>2400</v>
      </c>
      <c r="P15" s="46">
        <v>2400</v>
      </c>
      <c r="Q15" s="47"/>
      <c r="R15" s="48">
        <f t="shared" ref="R15:R23" si="3">P15+Q15</f>
        <v>2400</v>
      </c>
      <c r="S15" s="3"/>
    </row>
    <row r="16" spans="1:19" x14ac:dyDescent="0.25">
      <c r="A16" s="1"/>
      <c r="B16" s="54" t="s">
        <v>19</v>
      </c>
      <c r="C16" s="55" t="s">
        <v>20</v>
      </c>
      <c r="D16" s="46">
        <f>'[7]NR 2020'!G16</f>
        <v>3710</v>
      </c>
      <c r="E16" s="56">
        <f>'[7]NR 2020'!H16</f>
        <v>0</v>
      </c>
      <c r="F16" s="48">
        <f t="shared" si="0"/>
        <v>3710</v>
      </c>
      <c r="G16" s="46">
        <v>3710</v>
      </c>
      <c r="H16" s="56">
        <f>'[7]NR 2020'!K16</f>
        <v>0</v>
      </c>
      <c r="I16" s="49">
        <f t="shared" si="1"/>
        <v>3710</v>
      </c>
      <c r="J16" s="57">
        <f>'[7]NR 2020'!Y16</f>
        <v>3910</v>
      </c>
      <c r="K16" s="58">
        <f>'[7]NR 2020'!Z16</f>
        <v>0</v>
      </c>
      <c r="L16" s="59">
        <f t="shared" ref="L16:L23" si="4">J16+K16</f>
        <v>3910</v>
      </c>
      <c r="M16" s="60">
        <v>4210</v>
      </c>
      <c r="N16" s="56"/>
      <c r="O16" s="48">
        <f t="shared" si="2"/>
        <v>4210</v>
      </c>
      <c r="P16" s="61">
        <v>4710</v>
      </c>
      <c r="Q16" s="56"/>
      <c r="R16" s="48">
        <f t="shared" si="3"/>
        <v>4710</v>
      </c>
      <c r="S16" s="3"/>
    </row>
    <row r="17" spans="1:19" x14ac:dyDescent="0.25">
      <c r="A17" s="1"/>
      <c r="B17" s="54" t="s">
        <v>21</v>
      </c>
      <c r="C17" s="62" t="s">
        <v>22</v>
      </c>
      <c r="D17" s="46">
        <f>'[7]NR 2020'!G17</f>
        <v>635</v>
      </c>
      <c r="E17" s="56">
        <f>'[7]NR 2020'!H17</f>
        <v>0</v>
      </c>
      <c r="F17" s="48">
        <f t="shared" si="0"/>
        <v>635</v>
      </c>
      <c r="G17" s="46">
        <f>'[7]NR 2020'!J17</f>
        <v>0</v>
      </c>
      <c r="H17" s="56">
        <f>'[7]NR 2020'!K17</f>
        <v>0</v>
      </c>
      <c r="I17" s="49">
        <f t="shared" si="1"/>
        <v>0</v>
      </c>
      <c r="J17" s="57">
        <f>'[7]NR 2020'!Y17</f>
        <v>0</v>
      </c>
      <c r="K17" s="58">
        <f>'[7]NR 2020'!Z17</f>
        <v>0</v>
      </c>
      <c r="L17" s="59">
        <f t="shared" si="4"/>
        <v>0</v>
      </c>
      <c r="M17" s="60"/>
      <c r="N17" s="63"/>
      <c r="O17" s="48">
        <f t="shared" si="2"/>
        <v>0</v>
      </c>
      <c r="P17" s="61"/>
      <c r="Q17" s="63"/>
      <c r="R17" s="48">
        <f t="shared" si="3"/>
        <v>0</v>
      </c>
      <c r="S17" s="3"/>
    </row>
    <row r="18" spans="1:19" x14ac:dyDescent="0.25">
      <c r="A18" s="1"/>
      <c r="B18" s="54" t="s">
        <v>23</v>
      </c>
      <c r="C18" s="64" t="s">
        <v>24</v>
      </c>
      <c r="D18" s="46">
        <f>'[7]NR 2020'!G18</f>
        <v>27885</v>
      </c>
      <c r="E18" s="47">
        <f>'[7]NR 2020'!H18</f>
        <v>0</v>
      </c>
      <c r="F18" s="48">
        <f t="shared" si="0"/>
        <v>27885</v>
      </c>
      <c r="G18" s="46">
        <v>29600</v>
      </c>
      <c r="H18" s="47"/>
      <c r="I18" s="49">
        <f t="shared" si="1"/>
        <v>29600</v>
      </c>
      <c r="J18" s="57">
        <f>'[7]NR 2020'!Y18</f>
        <v>32560</v>
      </c>
      <c r="K18" s="58">
        <f>'[7]NR 2020'!Z18</f>
        <v>0</v>
      </c>
      <c r="L18" s="59">
        <f t="shared" si="4"/>
        <v>32560</v>
      </c>
      <c r="M18" s="60">
        <v>34000</v>
      </c>
      <c r="N18" s="47"/>
      <c r="O18" s="48">
        <f t="shared" si="2"/>
        <v>34000</v>
      </c>
      <c r="P18" s="61">
        <v>37400</v>
      </c>
      <c r="Q18" s="47"/>
      <c r="R18" s="48">
        <f t="shared" si="3"/>
        <v>37400</v>
      </c>
      <c r="S18" s="3"/>
    </row>
    <row r="19" spans="1:19" x14ac:dyDescent="0.25">
      <c r="A19" s="1"/>
      <c r="B19" s="54" t="s">
        <v>25</v>
      </c>
      <c r="C19" s="65" t="s">
        <v>26</v>
      </c>
      <c r="D19" s="46">
        <f>'[7]NR 2020'!G19</f>
        <v>0</v>
      </c>
      <c r="E19" s="47">
        <f>'[7]NR 2020'!H19</f>
        <v>0</v>
      </c>
      <c r="F19" s="48">
        <f t="shared" si="0"/>
        <v>0</v>
      </c>
      <c r="G19" s="46">
        <f>'[7]NR 2020'!J19</f>
        <v>0</v>
      </c>
      <c r="H19" s="47">
        <f>'[7]NR 2020'!K19</f>
        <v>0</v>
      </c>
      <c r="I19" s="49">
        <f t="shared" si="1"/>
        <v>0</v>
      </c>
      <c r="J19" s="57">
        <f>'[7]NR 2020'!Y19</f>
        <v>100</v>
      </c>
      <c r="K19" s="58">
        <f>'[7]NR 2020'!Z19</f>
        <v>0</v>
      </c>
      <c r="L19" s="59">
        <f t="shared" si="4"/>
        <v>100</v>
      </c>
      <c r="M19" s="60"/>
      <c r="N19" s="66"/>
      <c r="O19" s="48">
        <f t="shared" si="2"/>
        <v>0</v>
      </c>
      <c r="P19" s="61"/>
      <c r="Q19" s="66"/>
      <c r="R19" s="48">
        <f t="shared" si="3"/>
        <v>0</v>
      </c>
      <c r="S19" s="3"/>
    </row>
    <row r="20" spans="1:19" x14ac:dyDescent="0.25">
      <c r="A20" s="1"/>
      <c r="B20" s="54" t="s">
        <v>27</v>
      </c>
      <c r="C20" s="67" t="s">
        <v>28</v>
      </c>
      <c r="D20" s="46">
        <f>'[7]NR 2020'!G20</f>
        <v>246</v>
      </c>
      <c r="E20" s="47">
        <f>'[7]NR 2020'!H20</f>
        <v>0</v>
      </c>
      <c r="F20" s="48">
        <f t="shared" si="0"/>
        <v>246</v>
      </c>
      <c r="G20" s="46">
        <v>100</v>
      </c>
      <c r="H20" s="47">
        <f>'[7]NR 2020'!K20</f>
        <v>0</v>
      </c>
      <c r="I20" s="49">
        <f t="shared" si="1"/>
        <v>100</v>
      </c>
      <c r="J20" s="57">
        <f>'[7]NR 2020'!Y20</f>
        <v>0</v>
      </c>
      <c r="K20" s="58">
        <f>'[7]NR 2020'!Z20</f>
        <v>0</v>
      </c>
      <c r="L20" s="59">
        <f t="shared" si="4"/>
        <v>0</v>
      </c>
      <c r="M20" s="60">
        <v>100</v>
      </c>
      <c r="N20" s="66"/>
      <c r="O20" s="48">
        <f t="shared" si="2"/>
        <v>100</v>
      </c>
      <c r="P20" s="61">
        <v>100</v>
      </c>
      <c r="Q20" s="66"/>
      <c r="R20" s="48">
        <f t="shared" si="3"/>
        <v>100</v>
      </c>
      <c r="S20" s="3"/>
    </row>
    <row r="21" spans="1:19" x14ac:dyDescent="0.25">
      <c r="A21" s="1"/>
      <c r="B21" s="54" t="s">
        <v>29</v>
      </c>
      <c r="C21" s="68" t="s">
        <v>30</v>
      </c>
      <c r="D21" s="46">
        <f>'[7]NR 2020'!G21</f>
        <v>51</v>
      </c>
      <c r="E21" s="47">
        <f>'[7]NR 2020'!H21</f>
        <v>343</v>
      </c>
      <c r="F21" s="48">
        <f t="shared" si="0"/>
        <v>394</v>
      </c>
      <c r="G21" s="46">
        <f>'[7]NR 2020'!J21</f>
        <v>0</v>
      </c>
      <c r="H21" s="47">
        <v>280</v>
      </c>
      <c r="I21" s="49">
        <f t="shared" si="1"/>
        <v>280</v>
      </c>
      <c r="J21" s="57">
        <f>'[7]NR 2020'!Y21</f>
        <v>0</v>
      </c>
      <c r="K21" s="58">
        <f>'[7]NR 2020'!Z21</f>
        <v>280</v>
      </c>
      <c r="L21" s="59">
        <f t="shared" si="4"/>
        <v>280</v>
      </c>
      <c r="M21" s="60"/>
      <c r="N21" s="69">
        <v>280</v>
      </c>
      <c r="O21" s="48">
        <f t="shared" si="2"/>
        <v>280</v>
      </c>
      <c r="P21" s="61"/>
      <c r="Q21" s="69">
        <v>280</v>
      </c>
      <c r="R21" s="48">
        <f t="shared" si="3"/>
        <v>280</v>
      </c>
      <c r="S21" s="3"/>
    </row>
    <row r="22" spans="1:19" x14ac:dyDescent="0.25">
      <c r="A22" s="1"/>
      <c r="B22" s="54" t="s">
        <v>31</v>
      </c>
      <c r="C22" s="68" t="s">
        <v>32</v>
      </c>
      <c r="D22" s="46">
        <f>'[7]NR 2020'!G22</f>
        <v>0</v>
      </c>
      <c r="E22" s="47">
        <f>'[7]NR 2020'!H22</f>
        <v>0</v>
      </c>
      <c r="F22" s="48">
        <f t="shared" si="0"/>
        <v>0</v>
      </c>
      <c r="G22" s="46">
        <f>'[7]NR 2020'!J22</f>
        <v>0</v>
      </c>
      <c r="H22" s="47">
        <v>280</v>
      </c>
      <c r="I22" s="49">
        <f t="shared" si="1"/>
        <v>280</v>
      </c>
      <c r="J22" s="57">
        <f>'[7]NR 2020'!Y22</f>
        <v>0</v>
      </c>
      <c r="K22" s="58">
        <f>'[7]NR 2020'!Z22</f>
        <v>280</v>
      </c>
      <c r="L22" s="59">
        <f t="shared" si="4"/>
        <v>280</v>
      </c>
      <c r="M22" s="60"/>
      <c r="N22" s="69">
        <v>280</v>
      </c>
      <c r="O22" s="48">
        <f t="shared" si="2"/>
        <v>280</v>
      </c>
      <c r="P22" s="61"/>
      <c r="Q22" s="69">
        <v>280</v>
      </c>
      <c r="R22" s="48">
        <f t="shared" si="3"/>
        <v>280</v>
      </c>
      <c r="S22" s="3"/>
    </row>
    <row r="23" spans="1:19" ht="15.75" thickBot="1" x14ac:dyDescent="0.3">
      <c r="A23" s="1"/>
      <c r="B23" s="70" t="s">
        <v>33</v>
      </c>
      <c r="C23" s="71" t="s">
        <v>34</v>
      </c>
      <c r="D23" s="46">
        <f>'[7]NR 2020'!G23</f>
        <v>0</v>
      </c>
      <c r="E23" s="47">
        <f>'[7]NR 2020'!H23</f>
        <v>0</v>
      </c>
      <c r="F23" s="72">
        <f t="shared" si="0"/>
        <v>0</v>
      </c>
      <c r="G23" s="46">
        <f>'[7]NR 2020'!J23</f>
        <v>0</v>
      </c>
      <c r="H23" s="47">
        <f>'[7]NR 2020'!K23</f>
        <v>0</v>
      </c>
      <c r="I23" s="73">
        <f t="shared" si="1"/>
        <v>0</v>
      </c>
      <c r="J23" s="57">
        <f>'[7]NR 2020'!Y23</f>
        <v>0</v>
      </c>
      <c r="K23" s="58">
        <f>'[7]NR 2020'!Z23</f>
        <v>0</v>
      </c>
      <c r="L23" s="59">
        <f t="shared" si="4"/>
        <v>0</v>
      </c>
      <c r="M23" s="74"/>
      <c r="N23" s="75"/>
      <c r="O23" s="72">
        <f t="shared" si="2"/>
        <v>0</v>
      </c>
      <c r="P23" s="76"/>
      <c r="Q23" s="75"/>
      <c r="R23" s="72">
        <f t="shared" si="3"/>
        <v>0</v>
      </c>
      <c r="S23" s="3"/>
    </row>
    <row r="24" spans="1:19" ht="15.75" thickBot="1" x14ac:dyDescent="0.3">
      <c r="A24" s="1"/>
      <c r="B24" s="77" t="s">
        <v>35</v>
      </c>
      <c r="C24" s="78" t="s">
        <v>36</v>
      </c>
      <c r="D24" s="79">
        <f t="shared" ref="D24:R24" si="5">SUM(D15:D21)</f>
        <v>34584</v>
      </c>
      <c r="E24" s="79">
        <f t="shared" si="5"/>
        <v>343</v>
      </c>
      <c r="F24" s="79">
        <f t="shared" si="5"/>
        <v>34927</v>
      </c>
      <c r="G24" s="79">
        <f t="shared" si="5"/>
        <v>35790</v>
      </c>
      <c r="H24" s="79">
        <f t="shared" si="5"/>
        <v>280</v>
      </c>
      <c r="I24" s="80">
        <f t="shared" si="5"/>
        <v>36070</v>
      </c>
      <c r="J24" s="81">
        <f t="shared" si="5"/>
        <v>38970</v>
      </c>
      <c r="K24" s="81">
        <f t="shared" si="5"/>
        <v>280</v>
      </c>
      <c r="L24" s="81">
        <f t="shared" si="5"/>
        <v>39250</v>
      </c>
      <c r="M24" s="82">
        <f t="shared" si="5"/>
        <v>40710</v>
      </c>
      <c r="N24" s="79">
        <f t="shared" si="5"/>
        <v>280</v>
      </c>
      <c r="O24" s="79">
        <f t="shared" si="5"/>
        <v>40990</v>
      </c>
      <c r="P24" s="79">
        <f t="shared" si="5"/>
        <v>44610</v>
      </c>
      <c r="Q24" s="79">
        <f t="shared" si="5"/>
        <v>280</v>
      </c>
      <c r="R24" s="79">
        <f t="shared" si="5"/>
        <v>44890</v>
      </c>
      <c r="S24" s="3"/>
    </row>
    <row r="25" spans="1:19" ht="15.75" customHeight="1" thickBot="1" x14ac:dyDescent="0.3">
      <c r="A25" s="1"/>
      <c r="B25" s="83"/>
      <c r="C25" s="84" t="s">
        <v>37</v>
      </c>
      <c r="D25" s="85"/>
      <c r="E25" s="85"/>
      <c r="F25" s="86"/>
      <c r="G25" s="85"/>
      <c r="H25" s="85"/>
      <c r="I25" s="85"/>
      <c r="J25" s="87"/>
      <c r="K25" s="85"/>
      <c r="L25" s="86"/>
      <c r="M25" s="85"/>
      <c r="N25" s="85"/>
      <c r="O25" s="86"/>
      <c r="P25" s="85"/>
      <c r="Q25" s="85"/>
      <c r="R25" s="86"/>
      <c r="S25" s="3"/>
    </row>
    <row r="26" spans="1:19" x14ac:dyDescent="0.25">
      <c r="A26" s="1"/>
      <c r="B26" s="28" t="s">
        <v>4</v>
      </c>
      <c r="C26" s="29" t="s">
        <v>5</v>
      </c>
      <c r="D26" s="88" t="s">
        <v>38</v>
      </c>
      <c r="E26" s="89" t="s">
        <v>39</v>
      </c>
      <c r="F26" s="90" t="s">
        <v>40</v>
      </c>
      <c r="G26" s="91" t="s">
        <v>38</v>
      </c>
      <c r="H26" s="89" t="s">
        <v>39</v>
      </c>
      <c r="I26" s="92" t="s">
        <v>40</v>
      </c>
      <c r="J26" s="88" t="s">
        <v>38</v>
      </c>
      <c r="K26" s="89" t="s">
        <v>39</v>
      </c>
      <c r="L26" s="90" t="s">
        <v>40</v>
      </c>
      <c r="M26" s="93" t="s">
        <v>38</v>
      </c>
      <c r="N26" s="89" t="s">
        <v>39</v>
      </c>
      <c r="O26" s="90" t="s">
        <v>40</v>
      </c>
      <c r="P26" s="91" t="s">
        <v>38</v>
      </c>
      <c r="Q26" s="89" t="s">
        <v>39</v>
      </c>
      <c r="R26" s="90" t="s">
        <v>40</v>
      </c>
      <c r="S26" s="3"/>
    </row>
    <row r="27" spans="1:19" ht="15.75" thickBot="1" x14ac:dyDescent="0.3">
      <c r="A27" s="1"/>
      <c r="B27" s="36"/>
      <c r="C27" s="37"/>
      <c r="D27" s="94"/>
      <c r="E27" s="95"/>
      <c r="F27" s="96"/>
      <c r="G27" s="97"/>
      <c r="H27" s="95"/>
      <c r="I27" s="98"/>
      <c r="J27" s="94"/>
      <c r="K27" s="95"/>
      <c r="L27" s="96"/>
      <c r="M27" s="99"/>
      <c r="N27" s="95"/>
      <c r="O27" s="96"/>
      <c r="P27" s="97"/>
      <c r="Q27" s="95"/>
      <c r="R27" s="96"/>
      <c r="S27" s="3"/>
    </row>
    <row r="28" spans="1:19" x14ac:dyDescent="0.25">
      <c r="A28" s="1"/>
      <c r="B28" s="44" t="s">
        <v>41</v>
      </c>
      <c r="C28" s="100" t="s">
        <v>42</v>
      </c>
      <c r="D28" s="46">
        <f>'[7]NR 2020'!G28</f>
        <v>439</v>
      </c>
      <c r="E28" s="47">
        <f>'[7]NR 2020'!H28</f>
        <v>0</v>
      </c>
      <c r="F28" s="48">
        <f t="shared" ref="F28:F38" si="6">D28+E28</f>
        <v>439</v>
      </c>
      <c r="G28" s="46">
        <f>'[7]NR 2020'!M28</f>
        <v>527</v>
      </c>
      <c r="H28" s="47">
        <f>'[7]NR 2020'!N28</f>
        <v>0</v>
      </c>
      <c r="I28" s="49">
        <f t="shared" ref="I28:I38" si="7">G28+H28</f>
        <v>527</v>
      </c>
      <c r="J28" s="50">
        <f>'[7]NR 2020'!Y28</f>
        <v>520</v>
      </c>
      <c r="K28" s="51">
        <f>'[7]NR 2020'!Z28</f>
        <v>0</v>
      </c>
      <c r="L28" s="52">
        <f t="shared" ref="L28:L38" si="8">J28+K28</f>
        <v>520</v>
      </c>
      <c r="M28" s="101">
        <v>500</v>
      </c>
      <c r="N28" s="101"/>
      <c r="O28" s="48">
        <f t="shared" ref="O28:O38" si="9">M28+N28</f>
        <v>500</v>
      </c>
      <c r="P28" s="101">
        <v>600</v>
      </c>
      <c r="Q28" s="101"/>
      <c r="R28" s="48">
        <f t="shared" ref="R28:R38" si="10">P28+Q28</f>
        <v>600</v>
      </c>
      <c r="S28" s="3"/>
    </row>
    <row r="29" spans="1:19" x14ac:dyDescent="0.25">
      <c r="A29" s="1"/>
      <c r="B29" s="54" t="s">
        <v>43</v>
      </c>
      <c r="C29" s="102" t="s">
        <v>44</v>
      </c>
      <c r="D29" s="46">
        <f>'[7]NR 2020'!G29</f>
        <v>2781</v>
      </c>
      <c r="E29" s="56">
        <f>'[7]NR 2020'!H29</f>
        <v>25</v>
      </c>
      <c r="F29" s="48">
        <f t="shared" si="6"/>
        <v>2806</v>
      </c>
      <c r="G29" s="46">
        <f>'[7]NR 2020'!M29</f>
        <v>2352</v>
      </c>
      <c r="H29" s="56">
        <f>'[7]NR 2020'!N29</f>
        <v>22</v>
      </c>
      <c r="I29" s="49">
        <f t="shared" si="7"/>
        <v>2374</v>
      </c>
      <c r="J29" s="57">
        <f>'[7]NR 2020'!Y29</f>
        <v>2360</v>
      </c>
      <c r="K29" s="103">
        <f>'[7]NR 2020'!Z29</f>
        <v>22</v>
      </c>
      <c r="L29" s="59">
        <f t="shared" si="8"/>
        <v>2382</v>
      </c>
      <c r="M29" s="104">
        <v>2400</v>
      </c>
      <c r="N29" s="105">
        <v>22</v>
      </c>
      <c r="O29" s="48">
        <f t="shared" si="9"/>
        <v>2422</v>
      </c>
      <c r="P29" s="104">
        <v>2600</v>
      </c>
      <c r="Q29" s="105">
        <v>25</v>
      </c>
      <c r="R29" s="48">
        <f t="shared" si="10"/>
        <v>2625</v>
      </c>
      <c r="S29" s="3"/>
    </row>
    <row r="30" spans="1:19" x14ac:dyDescent="0.25">
      <c r="A30" s="1"/>
      <c r="B30" s="54" t="s">
        <v>45</v>
      </c>
      <c r="C30" s="68" t="s">
        <v>46</v>
      </c>
      <c r="D30" s="46">
        <f>'[7]NR 2020'!G30</f>
        <v>1360</v>
      </c>
      <c r="E30" s="56">
        <f>'[7]NR 2020'!H30</f>
        <v>312</v>
      </c>
      <c r="F30" s="48">
        <f t="shared" si="6"/>
        <v>1672</v>
      </c>
      <c r="G30" s="46">
        <f>'[7]NR 2020'!M30</f>
        <v>1715</v>
      </c>
      <c r="H30" s="56">
        <f>'[7]NR 2020'!N30</f>
        <v>258</v>
      </c>
      <c r="I30" s="49">
        <f t="shared" si="7"/>
        <v>1973</v>
      </c>
      <c r="J30" s="57">
        <f>'[7]NR 2020'!Y30</f>
        <v>1950</v>
      </c>
      <c r="K30" s="103">
        <f>'[7]NR 2020'!Z30</f>
        <v>258</v>
      </c>
      <c r="L30" s="59">
        <f t="shared" si="8"/>
        <v>2208</v>
      </c>
      <c r="M30" s="104">
        <v>2260</v>
      </c>
      <c r="N30" s="105">
        <v>258</v>
      </c>
      <c r="O30" s="48">
        <f t="shared" si="9"/>
        <v>2518</v>
      </c>
      <c r="P30" s="104">
        <v>2360</v>
      </c>
      <c r="Q30" s="105">
        <v>255</v>
      </c>
      <c r="R30" s="48">
        <f t="shared" si="10"/>
        <v>2615</v>
      </c>
      <c r="S30" s="3"/>
    </row>
    <row r="31" spans="1:19" x14ac:dyDescent="0.25">
      <c r="A31" s="1"/>
      <c r="B31" s="54" t="s">
        <v>47</v>
      </c>
      <c r="C31" s="68" t="s">
        <v>48</v>
      </c>
      <c r="D31" s="46">
        <f>'[7]NR 2020'!G31</f>
        <v>832</v>
      </c>
      <c r="E31" s="47">
        <f>'[7]NR 2020'!H31</f>
        <v>0</v>
      </c>
      <c r="F31" s="48">
        <f t="shared" si="6"/>
        <v>832</v>
      </c>
      <c r="G31" s="46">
        <f>'[7]NR 2020'!M31</f>
        <v>943</v>
      </c>
      <c r="H31" s="47">
        <f>'[7]NR 2020'!N31</f>
        <v>0</v>
      </c>
      <c r="I31" s="49">
        <f t="shared" si="7"/>
        <v>943</v>
      </c>
      <c r="J31" s="57">
        <f>'[7]NR 2020'!Y31</f>
        <v>940</v>
      </c>
      <c r="K31" s="58">
        <f>'[7]NR 2020'!Z31</f>
        <v>0</v>
      </c>
      <c r="L31" s="59">
        <f t="shared" si="8"/>
        <v>940</v>
      </c>
      <c r="M31" s="104">
        <v>950</v>
      </c>
      <c r="N31" s="104"/>
      <c r="O31" s="48">
        <f t="shared" si="9"/>
        <v>950</v>
      </c>
      <c r="P31" s="104">
        <v>1070</v>
      </c>
      <c r="Q31" s="104"/>
      <c r="R31" s="48">
        <f t="shared" si="10"/>
        <v>1070</v>
      </c>
      <c r="S31" s="3"/>
    </row>
    <row r="32" spans="1:19" x14ac:dyDescent="0.25">
      <c r="A32" s="1"/>
      <c r="B32" s="54" t="s">
        <v>49</v>
      </c>
      <c r="C32" s="68" t="s">
        <v>50</v>
      </c>
      <c r="D32" s="46">
        <f>'[7]NR 2020'!G32</f>
        <v>20119</v>
      </c>
      <c r="E32" s="47">
        <f>'[7]NR 2020'!H32</f>
        <v>0</v>
      </c>
      <c r="F32" s="48">
        <f t="shared" si="6"/>
        <v>20119</v>
      </c>
      <c r="G32" s="46">
        <f>'[7]NR 2020'!M32</f>
        <v>21480</v>
      </c>
      <c r="H32" s="47">
        <f>'[7]NR 2020'!N32</f>
        <v>0</v>
      </c>
      <c r="I32" s="49">
        <f t="shared" si="7"/>
        <v>21480</v>
      </c>
      <c r="J32" s="57">
        <f>'[7]NR 2020'!Y32</f>
        <v>24299</v>
      </c>
      <c r="K32" s="58">
        <f>'[7]NR 2020'!Z32</f>
        <v>0</v>
      </c>
      <c r="L32" s="59">
        <f t="shared" si="8"/>
        <v>24299</v>
      </c>
      <c r="M32" s="104">
        <v>25373</v>
      </c>
      <c r="N32" s="104"/>
      <c r="O32" s="48">
        <f t="shared" si="9"/>
        <v>25373</v>
      </c>
      <c r="P32" s="104">
        <v>27911</v>
      </c>
      <c r="Q32" s="104"/>
      <c r="R32" s="48">
        <f t="shared" si="10"/>
        <v>27911</v>
      </c>
      <c r="S32" s="3"/>
    </row>
    <row r="33" spans="1:19" x14ac:dyDescent="0.25">
      <c r="A33" s="1"/>
      <c r="B33" s="54" t="s">
        <v>51</v>
      </c>
      <c r="C33" s="65" t="s">
        <v>52</v>
      </c>
      <c r="D33" s="46">
        <f>'[7]NR 2020'!G33</f>
        <v>20039</v>
      </c>
      <c r="E33" s="47">
        <f>'[7]NR 2020'!H33</f>
        <v>0</v>
      </c>
      <c r="F33" s="48">
        <f t="shared" si="6"/>
        <v>20039</v>
      </c>
      <c r="G33" s="46">
        <f>'[7]NR 2020'!M33</f>
        <v>21410</v>
      </c>
      <c r="H33" s="47">
        <f>'[7]NR 2020'!N33</f>
        <v>0</v>
      </c>
      <c r="I33" s="49">
        <f t="shared" si="7"/>
        <v>21410</v>
      </c>
      <c r="J33" s="57">
        <v>24229</v>
      </c>
      <c r="K33" s="58">
        <f>'[7]NR 2020'!Z33</f>
        <v>0</v>
      </c>
      <c r="L33" s="59">
        <f t="shared" si="8"/>
        <v>24229</v>
      </c>
      <c r="M33" s="104">
        <v>25303</v>
      </c>
      <c r="N33" s="104"/>
      <c r="O33" s="48">
        <f t="shared" si="9"/>
        <v>25303</v>
      </c>
      <c r="P33" s="104">
        <v>27841</v>
      </c>
      <c r="Q33" s="104"/>
      <c r="R33" s="48">
        <f t="shared" si="10"/>
        <v>27841</v>
      </c>
      <c r="S33" s="3"/>
    </row>
    <row r="34" spans="1:19" x14ac:dyDescent="0.25">
      <c r="A34" s="1"/>
      <c r="B34" s="54" t="s">
        <v>53</v>
      </c>
      <c r="C34" s="106" t="s">
        <v>54</v>
      </c>
      <c r="D34" s="46">
        <f>'[7]NR 2020'!G34</f>
        <v>80</v>
      </c>
      <c r="E34" s="47">
        <f>'[7]NR 2020'!H34</f>
        <v>0</v>
      </c>
      <c r="F34" s="48">
        <f t="shared" si="6"/>
        <v>80</v>
      </c>
      <c r="G34" s="46">
        <f>'[7]NR 2020'!M34</f>
        <v>70</v>
      </c>
      <c r="H34" s="47">
        <f>'[7]NR 2020'!N34</f>
        <v>0</v>
      </c>
      <c r="I34" s="49">
        <f t="shared" si="7"/>
        <v>70</v>
      </c>
      <c r="J34" s="57">
        <f>'[7]NR 2020'!Y34</f>
        <v>70</v>
      </c>
      <c r="K34" s="58">
        <f>'[7]NR 2020'!Z34</f>
        <v>0</v>
      </c>
      <c r="L34" s="59">
        <f t="shared" si="8"/>
        <v>70</v>
      </c>
      <c r="M34" s="104">
        <v>70</v>
      </c>
      <c r="N34" s="104"/>
      <c r="O34" s="48">
        <f t="shared" si="9"/>
        <v>70</v>
      </c>
      <c r="P34" s="104">
        <v>70</v>
      </c>
      <c r="Q34" s="104"/>
      <c r="R34" s="48">
        <f t="shared" si="10"/>
        <v>70</v>
      </c>
      <c r="S34" s="3"/>
    </row>
    <row r="35" spans="1:19" x14ac:dyDescent="0.25">
      <c r="A35" s="1"/>
      <c r="B35" s="54" t="s">
        <v>55</v>
      </c>
      <c r="C35" s="68" t="s">
        <v>56</v>
      </c>
      <c r="D35" s="46">
        <f>'[7]NR 2020'!G35</f>
        <v>6987</v>
      </c>
      <c r="E35" s="47">
        <f>'[7]NR 2020'!H35</f>
        <v>0</v>
      </c>
      <c r="F35" s="48">
        <f t="shared" si="6"/>
        <v>6987</v>
      </c>
      <c r="G35" s="46">
        <f>'[7]NR 2020'!M35</f>
        <v>8120</v>
      </c>
      <c r="H35" s="47">
        <f>'[7]NR 2020'!N35</f>
        <v>0</v>
      </c>
      <c r="I35" s="49">
        <f t="shared" si="7"/>
        <v>8120</v>
      </c>
      <c r="J35" s="57">
        <f>'[7]NR 2020'!Y35</f>
        <v>8261</v>
      </c>
      <c r="K35" s="58">
        <f>'[7]NR 2020'!Z35</f>
        <v>0</v>
      </c>
      <c r="L35" s="59">
        <f t="shared" si="8"/>
        <v>8261</v>
      </c>
      <c r="M35" s="104">
        <v>8627</v>
      </c>
      <c r="N35" s="104"/>
      <c r="O35" s="48">
        <f t="shared" si="9"/>
        <v>8627</v>
      </c>
      <c r="P35" s="104">
        <v>9489</v>
      </c>
      <c r="Q35" s="104"/>
      <c r="R35" s="48">
        <f t="shared" si="10"/>
        <v>9489</v>
      </c>
      <c r="S35" s="3"/>
    </row>
    <row r="36" spans="1:19" x14ac:dyDescent="0.25">
      <c r="A36" s="1"/>
      <c r="B36" s="54" t="s">
        <v>57</v>
      </c>
      <c r="C36" s="68" t="s">
        <v>58</v>
      </c>
      <c r="D36" s="46">
        <f>'[7]NR 2020'!G36</f>
        <v>0</v>
      </c>
      <c r="E36" s="47">
        <f>'[7]NR 2020'!H36</f>
        <v>0</v>
      </c>
      <c r="F36" s="48">
        <f t="shared" si="6"/>
        <v>0</v>
      </c>
      <c r="G36" s="46">
        <f>'[7]NR 2020'!M36</f>
        <v>0</v>
      </c>
      <c r="H36" s="47">
        <f>'[7]NR 2020'!N36</f>
        <v>0</v>
      </c>
      <c r="I36" s="49">
        <f t="shared" si="7"/>
        <v>0</v>
      </c>
      <c r="J36" s="57">
        <f>'[7]NR 2020'!Y36</f>
        <v>0</v>
      </c>
      <c r="K36" s="58">
        <f>'[7]NR 2020'!Z36</f>
        <v>0</v>
      </c>
      <c r="L36" s="59">
        <f t="shared" si="8"/>
        <v>0</v>
      </c>
      <c r="M36" s="104"/>
      <c r="N36" s="104"/>
      <c r="O36" s="48">
        <f t="shared" si="9"/>
        <v>0</v>
      </c>
      <c r="P36" s="104"/>
      <c r="Q36" s="104"/>
      <c r="R36" s="48">
        <f t="shared" si="10"/>
        <v>0</v>
      </c>
      <c r="S36" s="3"/>
    </row>
    <row r="37" spans="1:19" x14ac:dyDescent="0.25">
      <c r="A37" s="1"/>
      <c r="B37" s="54" t="s">
        <v>59</v>
      </c>
      <c r="C37" s="68" t="s">
        <v>60</v>
      </c>
      <c r="D37" s="46">
        <f>'[7]NR 2020'!G37</f>
        <v>306</v>
      </c>
      <c r="E37" s="47">
        <f>'[7]NR 2020'!H37</f>
        <v>0</v>
      </c>
      <c r="F37" s="48">
        <f t="shared" si="6"/>
        <v>306</v>
      </c>
      <c r="G37" s="46">
        <f>'[7]NR 2020'!M37</f>
        <v>255</v>
      </c>
      <c r="H37" s="47">
        <f>'[7]NR 2020'!N37</f>
        <v>0</v>
      </c>
      <c r="I37" s="49">
        <f t="shared" si="7"/>
        <v>255</v>
      </c>
      <c r="J37" s="57">
        <f>'[7]NR 2020'!Y37</f>
        <v>255</v>
      </c>
      <c r="K37" s="58">
        <f>'[7]NR 2020'!Z37</f>
        <v>0</v>
      </c>
      <c r="L37" s="59">
        <f t="shared" si="8"/>
        <v>255</v>
      </c>
      <c r="M37" s="104">
        <v>255</v>
      </c>
      <c r="N37" s="104"/>
      <c r="O37" s="48">
        <f t="shared" si="9"/>
        <v>255</v>
      </c>
      <c r="P37" s="104">
        <v>280</v>
      </c>
      <c r="Q37" s="104"/>
      <c r="R37" s="48">
        <f t="shared" si="10"/>
        <v>280</v>
      </c>
      <c r="S37" s="3"/>
    </row>
    <row r="38" spans="1:19" ht="15.75" thickBot="1" x14ac:dyDescent="0.3">
      <c r="A38" s="1"/>
      <c r="B38" s="107" t="s">
        <v>61</v>
      </c>
      <c r="C38" s="108" t="s">
        <v>62</v>
      </c>
      <c r="D38" s="46">
        <f>'[7]NR 2020'!G38</f>
        <v>1557</v>
      </c>
      <c r="E38" s="47">
        <f>'[7]NR 2020'!H38</f>
        <v>0</v>
      </c>
      <c r="F38" s="72">
        <f t="shared" si="6"/>
        <v>1557</v>
      </c>
      <c r="G38" s="46">
        <f>'[7]NR 2020'!M38</f>
        <v>398</v>
      </c>
      <c r="H38" s="47">
        <f>'[7]NR 2020'!N38</f>
        <v>0</v>
      </c>
      <c r="I38" s="73">
        <f t="shared" si="7"/>
        <v>398</v>
      </c>
      <c r="J38" s="57">
        <f>'[7]NR 2020'!Y38</f>
        <v>385</v>
      </c>
      <c r="K38" s="58">
        <f>'[7]NR 2020'!Z38</f>
        <v>0</v>
      </c>
      <c r="L38" s="59">
        <f t="shared" si="8"/>
        <v>385</v>
      </c>
      <c r="M38" s="109">
        <v>345</v>
      </c>
      <c r="N38" s="109"/>
      <c r="O38" s="72">
        <f t="shared" si="9"/>
        <v>345</v>
      </c>
      <c r="P38" s="109">
        <v>300</v>
      </c>
      <c r="Q38" s="109"/>
      <c r="R38" s="72">
        <f t="shared" si="10"/>
        <v>300</v>
      </c>
      <c r="S38" s="3"/>
    </row>
    <row r="39" spans="1:19" ht="15.75" thickBot="1" x14ac:dyDescent="0.3">
      <c r="A39" s="1"/>
      <c r="B39" s="77" t="s">
        <v>63</v>
      </c>
      <c r="C39" s="110" t="s">
        <v>64</v>
      </c>
      <c r="D39" s="111">
        <f>SUM(D28:D32)+SUM(D35:D38)</f>
        <v>34381</v>
      </c>
      <c r="E39" s="111">
        <f>SUM(E28:E32)+SUM(E35:E38)</f>
        <v>337</v>
      </c>
      <c r="F39" s="112">
        <f>SUM(F35:F38)+SUM(F28:F32)</f>
        <v>34718</v>
      </c>
      <c r="G39" s="111">
        <f>SUM(G28:G32)+SUM(G35:G38)</f>
        <v>35790</v>
      </c>
      <c r="H39" s="111">
        <f>SUM(H28:H32)+SUM(H35:H38)</f>
        <v>280</v>
      </c>
      <c r="I39" s="113">
        <f>SUM(I35:I38)+SUM(I28:I32)</f>
        <v>36070</v>
      </c>
      <c r="J39" s="114">
        <f>SUM(J28:J32)+SUM(J35:J38)</f>
        <v>38970</v>
      </c>
      <c r="K39" s="115">
        <f>SUM(K28:K32)+SUM(K35:K38)</f>
        <v>280</v>
      </c>
      <c r="L39" s="114">
        <f>SUM(L35:L38)+SUM(L28:L32)</f>
        <v>39250</v>
      </c>
      <c r="M39" s="111">
        <f>SUM(M28:M32)+SUM(M35:M38)</f>
        <v>40710</v>
      </c>
      <c r="N39" s="111">
        <f>SUM(N28:N32)+SUM(N35:N38)</f>
        <v>280</v>
      </c>
      <c r="O39" s="112">
        <f>SUM(O35:O38)+SUM(O28:O32)</f>
        <v>40990</v>
      </c>
      <c r="P39" s="111">
        <f>SUM(P28:P32)+SUM(P35:P38)</f>
        <v>44610</v>
      </c>
      <c r="Q39" s="111">
        <f>SUM(Q28:Q32)+SUM(Q35:Q38)</f>
        <v>280</v>
      </c>
      <c r="R39" s="112">
        <f>SUM(R35:R38)+SUM(R28:R32)</f>
        <v>44890</v>
      </c>
      <c r="S39" s="3"/>
    </row>
    <row r="40" spans="1:19" ht="19.5" thickBot="1" x14ac:dyDescent="0.35">
      <c r="A40" s="1"/>
      <c r="B40" s="116" t="s">
        <v>65</v>
      </c>
      <c r="C40" s="117" t="s">
        <v>66</v>
      </c>
      <c r="D40" s="118">
        <f t="shared" ref="D40:R40" si="11">D24-D39</f>
        <v>203</v>
      </c>
      <c r="E40" s="118">
        <f t="shared" si="11"/>
        <v>6</v>
      </c>
      <c r="F40" s="119">
        <f t="shared" si="11"/>
        <v>209</v>
      </c>
      <c r="G40" s="118">
        <f t="shared" si="11"/>
        <v>0</v>
      </c>
      <c r="H40" s="118">
        <f t="shared" si="11"/>
        <v>0</v>
      </c>
      <c r="I40" s="120">
        <f t="shared" si="11"/>
        <v>0</v>
      </c>
      <c r="J40" s="118">
        <f t="shared" si="11"/>
        <v>0</v>
      </c>
      <c r="K40" s="118">
        <f t="shared" si="11"/>
        <v>0</v>
      </c>
      <c r="L40" s="119">
        <f t="shared" si="11"/>
        <v>0</v>
      </c>
      <c r="M40" s="121">
        <f t="shared" si="11"/>
        <v>0</v>
      </c>
      <c r="N40" s="118">
        <f t="shared" si="11"/>
        <v>0</v>
      </c>
      <c r="O40" s="119">
        <f t="shared" si="11"/>
        <v>0</v>
      </c>
      <c r="P40" s="118">
        <f t="shared" si="11"/>
        <v>0</v>
      </c>
      <c r="Q40" s="118">
        <f t="shared" si="11"/>
        <v>0</v>
      </c>
      <c r="R40" s="119">
        <f t="shared" si="11"/>
        <v>0</v>
      </c>
      <c r="S40" s="3"/>
    </row>
    <row r="41" spans="1:19" ht="15.75" thickBot="1" x14ac:dyDescent="0.3">
      <c r="A41" s="1"/>
      <c r="B41" s="122" t="s">
        <v>67</v>
      </c>
      <c r="C41" s="123" t="s">
        <v>68</v>
      </c>
      <c r="D41" s="124"/>
      <c r="E41" s="125"/>
      <c r="F41" s="126">
        <f>F40-D16</f>
        <v>-3501</v>
      </c>
      <c r="G41" s="124"/>
      <c r="H41" s="127"/>
      <c r="I41" s="128">
        <f>I40-G16</f>
        <v>-3710</v>
      </c>
      <c r="J41" s="129"/>
      <c r="K41" s="127"/>
      <c r="L41" s="126">
        <f>L40-J16</f>
        <v>-3910</v>
      </c>
      <c r="M41" s="130"/>
      <c r="N41" s="127"/>
      <c r="O41" s="126">
        <f>O40-M16</f>
        <v>-4210</v>
      </c>
      <c r="P41" s="124"/>
      <c r="Q41" s="127"/>
      <c r="R41" s="126">
        <f>R40-P16</f>
        <v>-4710</v>
      </c>
      <c r="S41" s="3"/>
    </row>
    <row r="42" spans="1:19" s="136" customFormat="1" ht="8.25" customHeight="1" thickBot="1" x14ac:dyDescent="0.3">
      <c r="A42" s="131"/>
      <c r="B42" s="132"/>
      <c r="C42" s="133"/>
      <c r="D42" s="131"/>
      <c r="E42" s="134"/>
      <c r="F42" s="134"/>
      <c r="G42" s="131"/>
      <c r="H42" s="134"/>
      <c r="I42" s="134"/>
      <c r="J42" s="134"/>
      <c r="K42" s="134"/>
      <c r="L42" s="135"/>
      <c r="M42" s="135"/>
      <c r="N42" s="135"/>
      <c r="O42" s="135"/>
      <c r="P42" s="135"/>
      <c r="Q42" s="135"/>
      <c r="R42" s="135"/>
      <c r="S42" s="135"/>
    </row>
    <row r="43" spans="1:19" s="136" customFormat="1" ht="15.75" customHeight="1" x14ac:dyDescent="0.25">
      <c r="A43" s="131"/>
      <c r="B43" s="137"/>
      <c r="C43" s="138" t="s">
        <v>69</v>
      </c>
      <c r="D43" s="139" t="s">
        <v>70</v>
      </c>
      <c r="E43" s="134"/>
      <c r="F43" s="140"/>
      <c r="G43" s="139" t="s">
        <v>71</v>
      </c>
      <c r="H43" s="134"/>
      <c r="I43" s="134"/>
      <c r="J43" s="139" t="s">
        <v>72</v>
      </c>
      <c r="K43" s="134"/>
      <c r="L43" s="134"/>
      <c r="M43" s="139" t="s">
        <v>73</v>
      </c>
      <c r="N43" s="135"/>
      <c r="O43" s="135"/>
      <c r="P43" s="139" t="s">
        <v>73</v>
      </c>
      <c r="Q43" s="135"/>
      <c r="R43" s="135"/>
      <c r="S43" s="135"/>
    </row>
    <row r="44" spans="1:19" ht="15.75" thickBot="1" x14ac:dyDescent="0.3">
      <c r="A44" s="1"/>
      <c r="B44" s="137"/>
      <c r="C44" s="141"/>
      <c r="D44" s="142">
        <v>271</v>
      </c>
      <c r="E44" s="134"/>
      <c r="F44" s="140"/>
      <c r="G44" s="142">
        <v>251</v>
      </c>
      <c r="H44" s="143"/>
      <c r="I44" s="143"/>
      <c r="J44" s="142">
        <v>257</v>
      </c>
      <c r="K44" s="143"/>
      <c r="L44" s="143"/>
      <c r="M44" s="142">
        <v>257</v>
      </c>
      <c r="N44" s="3"/>
      <c r="O44" s="3"/>
      <c r="P44" s="142">
        <v>257</v>
      </c>
      <c r="Q44" s="3"/>
      <c r="R44" s="3"/>
      <c r="S44" s="3"/>
    </row>
    <row r="45" spans="1:19" s="136" customFormat="1" ht="8.25" customHeight="1" thickBot="1" x14ac:dyDescent="0.3">
      <c r="A45" s="131"/>
      <c r="B45" s="137"/>
      <c r="C45" s="133"/>
      <c r="D45" s="134"/>
      <c r="E45" s="134"/>
      <c r="F45" s="140"/>
      <c r="G45" s="134"/>
      <c r="H45" s="134"/>
      <c r="I45" s="140"/>
      <c r="J45" s="140"/>
      <c r="K45" s="140"/>
      <c r="L45" s="135"/>
      <c r="M45" s="135"/>
      <c r="N45" s="135"/>
      <c r="O45" s="135"/>
      <c r="P45" s="135"/>
      <c r="Q45" s="135"/>
      <c r="R45" s="135"/>
      <c r="S45" s="135"/>
    </row>
    <row r="46" spans="1:19" s="136" customFormat="1" ht="37.5" customHeight="1" thickBot="1" x14ac:dyDescent="0.3">
      <c r="A46" s="131"/>
      <c r="B46" s="137"/>
      <c r="C46" s="138" t="s">
        <v>74</v>
      </c>
      <c r="D46" s="144" t="s">
        <v>75</v>
      </c>
      <c r="E46" s="145" t="s">
        <v>76</v>
      </c>
      <c r="F46" s="140"/>
      <c r="G46" s="144" t="s">
        <v>75</v>
      </c>
      <c r="H46" s="145" t="s">
        <v>76</v>
      </c>
      <c r="I46" s="135"/>
      <c r="J46" s="144" t="s">
        <v>75</v>
      </c>
      <c r="K46" s="145" t="s">
        <v>76</v>
      </c>
      <c r="L46" s="146"/>
      <c r="M46" s="144" t="s">
        <v>75</v>
      </c>
      <c r="N46" s="145" t="s">
        <v>76</v>
      </c>
      <c r="O46" s="135"/>
      <c r="P46" s="144" t="s">
        <v>75</v>
      </c>
      <c r="Q46" s="145" t="s">
        <v>76</v>
      </c>
      <c r="R46" s="135"/>
      <c r="S46" s="135"/>
    </row>
    <row r="47" spans="1:19" ht="15.75" thickBot="1" x14ac:dyDescent="0.3">
      <c r="A47" s="1"/>
      <c r="B47" s="147"/>
      <c r="C47" s="148"/>
      <c r="D47" s="149">
        <v>0</v>
      </c>
      <c r="E47" s="150">
        <v>0</v>
      </c>
      <c r="F47" s="140"/>
      <c r="G47" s="149">
        <v>0</v>
      </c>
      <c r="H47" s="150">
        <v>0</v>
      </c>
      <c r="I47" s="3"/>
      <c r="J47" s="149">
        <v>0</v>
      </c>
      <c r="K47" s="150">
        <v>0</v>
      </c>
      <c r="L47" s="143"/>
      <c r="M47" s="149">
        <v>0</v>
      </c>
      <c r="N47" s="150">
        <v>0</v>
      </c>
      <c r="O47" s="3"/>
      <c r="P47" s="149">
        <v>0</v>
      </c>
      <c r="Q47" s="150">
        <v>0</v>
      </c>
      <c r="R47" s="3"/>
      <c r="S47" s="3"/>
    </row>
    <row r="48" spans="1:19" x14ac:dyDescent="0.25">
      <c r="A48" s="1"/>
      <c r="B48" s="147"/>
      <c r="C48" s="133"/>
      <c r="D48" s="134"/>
      <c r="E48" s="134"/>
      <c r="F48" s="140"/>
      <c r="G48" s="134"/>
      <c r="H48" s="134"/>
      <c r="I48" s="140"/>
      <c r="J48" s="140"/>
      <c r="K48" s="140"/>
      <c r="L48" s="135"/>
      <c r="M48" s="3"/>
      <c r="N48" s="135"/>
      <c r="O48" s="135"/>
      <c r="P48" s="3"/>
      <c r="Q48" s="3"/>
      <c r="R48" s="3"/>
      <c r="S48" s="3"/>
    </row>
    <row r="49" spans="1:19" x14ac:dyDescent="0.25">
      <c r="A49" s="1"/>
      <c r="B49" s="147"/>
      <c r="C49" s="151" t="s">
        <v>77</v>
      </c>
      <c r="D49" s="152" t="s">
        <v>78</v>
      </c>
      <c r="E49" s="134"/>
      <c r="F49" s="3"/>
      <c r="G49" s="152" t="s">
        <v>79</v>
      </c>
      <c r="H49" s="3"/>
      <c r="I49" s="3"/>
      <c r="J49" s="152" t="s">
        <v>80</v>
      </c>
      <c r="K49" s="3"/>
      <c r="L49" s="153"/>
      <c r="M49" s="152" t="s">
        <v>81</v>
      </c>
      <c r="N49" s="153"/>
      <c r="O49" s="153"/>
      <c r="P49" s="152" t="s">
        <v>82</v>
      </c>
      <c r="Q49" s="3"/>
      <c r="R49" s="3"/>
      <c r="S49" s="3"/>
    </row>
    <row r="50" spans="1:19" x14ac:dyDescent="0.25">
      <c r="A50" s="1"/>
      <c r="B50" s="147"/>
      <c r="C50" s="154" t="s">
        <v>83</v>
      </c>
      <c r="D50" s="155">
        <v>2905</v>
      </c>
      <c r="E50" s="134"/>
      <c r="F50" s="3"/>
      <c r="G50" s="155">
        <v>2243</v>
      </c>
      <c r="H50" s="3"/>
      <c r="I50" s="3"/>
      <c r="J50" s="155">
        <v>2541</v>
      </c>
      <c r="K50" s="3"/>
      <c r="L50" s="156"/>
      <c r="M50" s="155">
        <v>2580</v>
      </c>
      <c r="N50" s="156"/>
      <c r="O50" s="156"/>
      <c r="P50" s="155">
        <v>2630</v>
      </c>
      <c r="Q50" s="3"/>
      <c r="R50" s="3"/>
      <c r="S50" s="3"/>
    </row>
    <row r="51" spans="1:19" x14ac:dyDescent="0.25">
      <c r="A51" s="1"/>
      <c r="B51" s="147"/>
      <c r="C51" s="154" t="s">
        <v>84</v>
      </c>
      <c r="D51" s="155">
        <v>551</v>
      </c>
      <c r="E51" s="134"/>
      <c r="F51" s="3"/>
      <c r="G51" s="155">
        <v>401</v>
      </c>
      <c r="H51" s="3"/>
      <c r="I51" s="3"/>
      <c r="J51" s="190">
        <v>496</v>
      </c>
      <c r="K51" s="3"/>
      <c r="L51" s="156"/>
      <c r="M51" s="155">
        <v>500</v>
      </c>
      <c r="N51" s="156"/>
      <c r="O51" s="156"/>
      <c r="P51" s="155">
        <v>510</v>
      </c>
      <c r="Q51" s="3"/>
      <c r="R51" s="3"/>
      <c r="S51" s="3"/>
    </row>
    <row r="52" spans="1:19" x14ac:dyDescent="0.25">
      <c r="A52" s="1"/>
      <c r="B52" s="147"/>
      <c r="C52" s="154" t="s">
        <v>85</v>
      </c>
      <c r="D52" s="155">
        <v>1562</v>
      </c>
      <c r="E52" s="134"/>
      <c r="F52" s="3"/>
      <c r="G52" s="155">
        <v>1379</v>
      </c>
      <c r="H52" s="3"/>
      <c r="I52" s="3"/>
      <c r="J52" s="190">
        <v>1581</v>
      </c>
      <c r="K52" s="3"/>
      <c r="L52" s="156"/>
      <c r="M52" s="155">
        <v>1600</v>
      </c>
      <c r="N52" s="156"/>
      <c r="O52" s="156"/>
      <c r="P52" s="155">
        <v>1650</v>
      </c>
      <c r="Q52" s="3"/>
      <c r="R52" s="3"/>
      <c r="S52" s="3"/>
    </row>
    <row r="53" spans="1:19" x14ac:dyDescent="0.25">
      <c r="A53" s="1"/>
      <c r="B53" s="147"/>
      <c r="C53" s="154" t="s">
        <v>86</v>
      </c>
      <c r="D53" s="155">
        <v>332</v>
      </c>
      <c r="E53" s="134"/>
      <c r="F53" s="3"/>
      <c r="G53" s="155">
        <v>282</v>
      </c>
      <c r="H53" s="3"/>
      <c r="I53" s="3"/>
      <c r="J53" s="190">
        <v>282</v>
      </c>
      <c r="K53" s="3"/>
      <c r="L53" s="156"/>
      <c r="M53" s="155">
        <v>280</v>
      </c>
      <c r="N53" s="156"/>
      <c r="O53" s="156"/>
      <c r="P53" s="155">
        <v>270</v>
      </c>
      <c r="Q53" s="3"/>
      <c r="R53" s="3"/>
      <c r="S53" s="3"/>
    </row>
    <row r="54" spans="1:19" x14ac:dyDescent="0.25">
      <c r="A54" s="1"/>
      <c r="B54" s="147"/>
      <c r="C54" s="157" t="s">
        <v>87</v>
      </c>
      <c r="D54" s="155">
        <v>460</v>
      </c>
      <c r="E54" s="134"/>
      <c r="F54" s="3"/>
      <c r="G54" s="155">
        <v>181</v>
      </c>
      <c r="H54" s="3"/>
      <c r="I54" s="3"/>
      <c r="J54" s="190">
        <v>182</v>
      </c>
      <c r="K54" s="3"/>
      <c r="L54" s="156"/>
      <c r="M54" s="155">
        <v>200</v>
      </c>
      <c r="N54" s="156"/>
      <c r="O54" s="156"/>
      <c r="P54" s="155">
        <v>200</v>
      </c>
      <c r="Q54" s="3"/>
      <c r="R54" s="3"/>
      <c r="S54" s="3"/>
    </row>
    <row r="55" spans="1:19" ht="10.5" customHeight="1" x14ac:dyDescent="0.25">
      <c r="A55" s="1"/>
      <c r="B55" s="147"/>
      <c r="C55" s="133"/>
      <c r="D55" s="134"/>
      <c r="E55" s="134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</row>
    <row r="56" spans="1:19" x14ac:dyDescent="0.25">
      <c r="A56" s="1"/>
      <c r="B56" s="147"/>
      <c r="C56" s="151" t="s">
        <v>88</v>
      </c>
      <c r="D56" s="152" t="s">
        <v>78</v>
      </c>
      <c r="E56" s="134"/>
      <c r="F56" s="140"/>
      <c r="G56" s="152" t="s">
        <v>89</v>
      </c>
      <c r="H56" s="134"/>
      <c r="I56" s="140"/>
      <c r="J56" s="152" t="s">
        <v>80</v>
      </c>
      <c r="K56" s="140"/>
      <c r="L56" s="3"/>
      <c r="M56" s="152" t="s">
        <v>81</v>
      </c>
      <c r="N56" s="153"/>
      <c r="O56" s="153"/>
      <c r="P56" s="152" t="s">
        <v>82</v>
      </c>
      <c r="Q56" s="3"/>
      <c r="R56" s="3"/>
      <c r="S56" s="3"/>
    </row>
    <row r="57" spans="1:19" x14ac:dyDescent="0.25">
      <c r="A57" s="1"/>
      <c r="B57" s="147"/>
      <c r="C57" s="154"/>
      <c r="D57" s="158">
        <v>53.5</v>
      </c>
      <c r="E57" s="134"/>
      <c r="F57" s="140"/>
      <c r="G57" s="158">
        <v>55</v>
      </c>
      <c r="H57" s="134"/>
      <c r="I57" s="140"/>
      <c r="J57" s="158">
        <v>55</v>
      </c>
      <c r="K57" s="140"/>
      <c r="L57" s="3"/>
      <c r="M57" s="158">
        <v>55</v>
      </c>
      <c r="N57" s="3"/>
      <c r="O57" s="3"/>
      <c r="P57" s="158">
        <v>55</v>
      </c>
      <c r="Q57" s="3"/>
      <c r="R57" s="3"/>
      <c r="S57" s="3"/>
    </row>
    <row r="58" spans="1:19" x14ac:dyDescent="0.25">
      <c r="A58" s="1"/>
      <c r="B58" s="147"/>
      <c r="C58" s="133"/>
      <c r="D58" s="134"/>
      <c r="E58" s="134"/>
      <c r="F58" s="140"/>
      <c r="G58" s="134"/>
      <c r="H58" s="134"/>
      <c r="I58" s="140"/>
      <c r="J58" s="140"/>
      <c r="K58" s="140"/>
      <c r="L58" s="3"/>
      <c r="M58" s="3"/>
      <c r="N58" s="3"/>
      <c r="O58" s="3"/>
      <c r="P58" s="3"/>
      <c r="Q58" s="3"/>
      <c r="R58" s="3"/>
      <c r="S58" s="3"/>
    </row>
    <row r="59" spans="1:19" x14ac:dyDescent="0.25">
      <c r="A59" s="1"/>
      <c r="B59" s="159" t="s">
        <v>90</v>
      </c>
      <c r="C59" s="160"/>
      <c r="D59" s="161"/>
      <c r="E59" s="161"/>
      <c r="F59" s="161"/>
      <c r="G59" s="161"/>
      <c r="H59" s="161"/>
      <c r="I59" s="161"/>
      <c r="J59" s="161"/>
      <c r="K59" s="161"/>
      <c r="L59" s="162"/>
      <c r="M59" s="162"/>
      <c r="N59" s="162"/>
      <c r="O59" s="162"/>
      <c r="P59" s="162"/>
      <c r="Q59" s="162"/>
      <c r="R59" s="163"/>
      <c r="S59" s="3"/>
    </row>
    <row r="60" spans="1:19" x14ac:dyDescent="0.25">
      <c r="A60" s="1"/>
      <c r="B60" s="164"/>
      <c r="C60" s="136"/>
      <c r="D60" s="136"/>
      <c r="E60" s="136"/>
      <c r="F60" s="136"/>
      <c r="G60" s="136"/>
      <c r="H60" s="136"/>
      <c r="I60" s="136"/>
      <c r="J60" s="136"/>
      <c r="K60" s="136"/>
      <c r="L60" s="136"/>
      <c r="M60" s="136"/>
      <c r="N60" s="136"/>
      <c r="O60" s="136"/>
      <c r="P60" s="136"/>
      <c r="Q60" s="136"/>
      <c r="R60" s="165"/>
      <c r="S60" s="3"/>
    </row>
    <row r="61" spans="1:19" x14ac:dyDescent="0.25">
      <c r="A61" s="1"/>
      <c r="B61" s="166"/>
      <c r="C61" s="167"/>
      <c r="D61" s="167"/>
      <c r="E61" s="167"/>
      <c r="F61" s="167"/>
      <c r="G61" s="167"/>
      <c r="H61" s="167"/>
      <c r="I61" s="167"/>
      <c r="J61" s="167"/>
      <c r="K61" s="167"/>
      <c r="L61" s="136"/>
      <c r="M61" s="136"/>
      <c r="N61" s="136"/>
      <c r="O61" s="136"/>
      <c r="P61" s="136"/>
      <c r="Q61" s="136"/>
      <c r="R61" s="165"/>
      <c r="S61" s="3"/>
    </row>
    <row r="62" spans="1:19" x14ac:dyDescent="0.25">
      <c r="A62" s="1"/>
      <c r="B62" s="166"/>
      <c r="C62" s="167"/>
      <c r="D62" s="167"/>
      <c r="E62" s="167"/>
      <c r="F62" s="167"/>
      <c r="G62" s="167"/>
      <c r="H62" s="167"/>
      <c r="I62" s="167"/>
      <c r="J62" s="167"/>
      <c r="K62" s="167"/>
      <c r="L62" s="136"/>
      <c r="M62" s="136"/>
      <c r="N62" s="136"/>
      <c r="O62" s="136"/>
      <c r="P62" s="136"/>
      <c r="Q62" s="136"/>
      <c r="R62" s="165"/>
      <c r="S62" s="3"/>
    </row>
    <row r="63" spans="1:19" x14ac:dyDescent="0.25">
      <c r="A63" s="1"/>
      <c r="B63" s="166"/>
      <c r="C63" s="167"/>
      <c r="D63" s="167"/>
      <c r="E63" s="167"/>
      <c r="F63" s="167"/>
      <c r="G63" s="167"/>
      <c r="H63" s="167"/>
      <c r="I63" s="167"/>
      <c r="J63" s="167"/>
      <c r="K63" s="167"/>
      <c r="L63" s="136"/>
      <c r="M63" s="136"/>
      <c r="N63" s="136"/>
      <c r="O63" s="136"/>
      <c r="P63" s="136"/>
      <c r="Q63" s="136"/>
      <c r="R63" s="165"/>
      <c r="S63" s="3"/>
    </row>
    <row r="64" spans="1:19" x14ac:dyDescent="0.25">
      <c r="A64" s="1"/>
      <c r="B64" s="166"/>
      <c r="C64" s="167"/>
      <c r="D64" s="167"/>
      <c r="E64" s="167"/>
      <c r="F64" s="167"/>
      <c r="G64" s="167"/>
      <c r="H64" s="167"/>
      <c r="I64" s="167"/>
      <c r="J64" s="167"/>
      <c r="K64" s="167"/>
      <c r="L64" s="136"/>
      <c r="M64" s="136"/>
      <c r="N64" s="136"/>
      <c r="O64" s="136"/>
      <c r="P64" s="136"/>
      <c r="Q64" s="136"/>
      <c r="R64" s="165"/>
      <c r="S64" s="3"/>
    </row>
    <row r="65" spans="1:19" x14ac:dyDescent="0.25">
      <c r="A65" s="1"/>
      <c r="B65" s="168"/>
      <c r="C65" s="169"/>
      <c r="D65" s="170"/>
      <c r="E65" s="170"/>
      <c r="F65" s="170"/>
      <c r="G65" s="170"/>
      <c r="H65" s="170"/>
      <c r="I65" s="170"/>
      <c r="J65" s="170"/>
      <c r="K65" s="170"/>
      <c r="L65" s="136"/>
      <c r="M65" s="136"/>
      <c r="N65" s="136"/>
      <c r="O65" s="136"/>
      <c r="P65" s="136"/>
      <c r="Q65" s="136"/>
      <c r="R65" s="165"/>
      <c r="S65" s="3"/>
    </row>
    <row r="66" spans="1:19" x14ac:dyDescent="0.25">
      <c r="A66" s="1"/>
      <c r="B66" s="171"/>
      <c r="C66" s="172"/>
      <c r="D66" s="170"/>
      <c r="E66" s="170"/>
      <c r="F66" s="170"/>
      <c r="G66" s="170"/>
      <c r="H66" s="170"/>
      <c r="I66" s="170"/>
      <c r="J66" s="170"/>
      <c r="K66" s="170"/>
      <c r="L66" s="136"/>
      <c r="M66" s="136"/>
      <c r="N66" s="136"/>
      <c r="O66" s="136"/>
      <c r="P66" s="136"/>
      <c r="Q66" s="136"/>
      <c r="R66" s="165"/>
      <c r="S66" s="3"/>
    </row>
    <row r="67" spans="1:19" x14ac:dyDescent="0.25">
      <c r="A67" s="1"/>
      <c r="B67" s="168"/>
      <c r="C67" s="173"/>
      <c r="D67" s="170"/>
      <c r="E67" s="170"/>
      <c r="F67" s="170"/>
      <c r="G67" s="170"/>
      <c r="H67" s="170"/>
      <c r="I67" s="170"/>
      <c r="J67" s="170"/>
      <c r="K67" s="170"/>
      <c r="L67" s="136"/>
      <c r="M67" s="136"/>
      <c r="N67" s="136"/>
      <c r="O67" s="136"/>
      <c r="P67" s="136"/>
      <c r="Q67" s="136"/>
      <c r="R67" s="165"/>
      <c r="S67" s="3"/>
    </row>
    <row r="68" spans="1:19" x14ac:dyDescent="0.25">
      <c r="A68" s="1"/>
      <c r="B68" s="168"/>
      <c r="C68" s="173"/>
      <c r="D68" s="170"/>
      <c r="E68" s="170"/>
      <c r="F68" s="170"/>
      <c r="G68" s="170"/>
      <c r="H68" s="170"/>
      <c r="I68" s="170"/>
      <c r="J68" s="170"/>
      <c r="K68" s="170"/>
      <c r="L68" s="136"/>
      <c r="M68" s="136"/>
      <c r="N68" s="136"/>
      <c r="O68" s="136"/>
      <c r="P68" s="136"/>
      <c r="Q68" s="136"/>
      <c r="R68" s="165"/>
      <c r="S68" s="3"/>
    </row>
    <row r="69" spans="1:19" x14ac:dyDescent="0.25">
      <c r="A69" s="1"/>
      <c r="B69" s="174"/>
      <c r="C69" s="175"/>
      <c r="D69" s="176"/>
      <c r="E69" s="176"/>
      <c r="F69" s="176"/>
      <c r="G69" s="176"/>
      <c r="H69" s="176"/>
      <c r="I69" s="176"/>
      <c r="J69" s="176"/>
      <c r="K69" s="176"/>
      <c r="L69" s="177"/>
      <c r="M69" s="177"/>
      <c r="N69" s="177"/>
      <c r="O69" s="177"/>
      <c r="P69" s="177"/>
      <c r="Q69" s="177"/>
      <c r="R69" s="178"/>
      <c r="S69" s="3"/>
    </row>
    <row r="70" spans="1:19" x14ac:dyDescent="0.25">
      <c r="A70" s="131"/>
      <c r="B70" s="179"/>
      <c r="C70" s="180"/>
      <c r="D70" s="181"/>
      <c r="E70" s="181"/>
      <c r="F70" s="181"/>
      <c r="G70" s="181"/>
      <c r="H70" s="181"/>
      <c r="I70" s="181"/>
      <c r="J70" s="181"/>
      <c r="K70" s="181"/>
      <c r="L70" s="3"/>
      <c r="M70" s="3"/>
      <c r="N70" s="3"/>
      <c r="O70" s="3"/>
      <c r="P70" s="3"/>
      <c r="Q70" s="3"/>
      <c r="R70" s="3"/>
      <c r="S70" s="3"/>
    </row>
    <row r="71" spans="1:19" x14ac:dyDescent="0.25">
      <c r="A71" s="1"/>
      <c r="B71" s="182"/>
      <c r="C71" s="182"/>
      <c r="D71" s="182"/>
      <c r="E71" s="182"/>
      <c r="F71" s="182"/>
      <c r="G71" s="182"/>
      <c r="H71" s="182"/>
      <c r="I71" s="182"/>
      <c r="J71" s="182"/>
      <c r="K71" s="182"/>
      <c r="L71" s="3"/>
      <c r="M71" s="3"/>
      <c r="N71" s="3"/>
      <c r="O71" s="3"/>
      <c r="P71" s="3"/>
      <c r="Q71" s="3"/>
      <c r="R71" s="3"/>
      <c r="S71" s="3"/>
    </row>
    <row r="72" spans="1:19" x14ac:dyDescent="0.25">
      <c r="A72" s="1"/>
      <c r="B72" s="182" t="s">
        <v>91</v>
      </c>
      <c r="C72" s="183">
        <v>43704</v>
      </c>
      <c r="D72" s="170" t="s">
        <v>109</v>
      </c>
      <c r="E72" s="182"/>
      <c r="F72" s="182" t="s">
        <v>92</v>
      </c>
      <c r="G72" s="184"/>
      <c r="H72" s="182"/>
      <c r="I72" s="182"/>
      <c r="J72" s="182"/>
      <c r="K72" s="182"/>
      <c r="L72" s="3"/>
      <c r="M72" s="3"/>
      <c r="N72" s="3"/>
      <c r="O72" s="3"/>
      <c r="P72" s="3"/>
      <c r="Q72" s="3"/>
      <c r="R72" s="3"/>
      <c r="S72" s="3"/>
    </row>
    <row r="73" spans="1:19" ht="7.5" customHeight="1" x14ac:dyDescent="0.25">
      <c r="A73" s="1"/>
      <c r="B73" s="182"/>
      <c r="C73" s="182"/>
      <c r="D73" s="182"/>
      <c r="E73" s="182"/>
      <c r="F73" s="182"/>
      <c r="G73" s="182" t="s">
        <v>110</v>
      </c>
      <c r="H73" s="182"/>
      <c r="I73" s="182"/>
      <c r="J73" s="182"/>
      <c r="K73" s="182"/>
      <c r="L73" s="3"/>
      <c r="M73" s="3"/>
      <c r="N73" s="3"/>
      <c r="O73" s="3"/>
      <c r="P73" s="3"/>
      <c r="Q73" s="3"/>
      <c r="R73" s="3"/>
      <c r="S73" s="3"/>
    </row>
    <row r="74" spans="1:19" x14ac:dyDescent="0.25">
      <c r="A74" s="1"/>
      <c r="B74" s="182"/>
      <c r="C74" s="182"/>
      <c r="D74" s="185"/>
      <c r="E74" s="182"/>
      <c r="F74" s="182" t="s">
        <v>94</v>
      </c>
      <c r="G74" s="186"/>
      <c r="H74" s="182"/>
      <c r="I74" s="182"/>
      <c r="J74" s="182"/>
      <c r="K74" s="182"/>
      <c r="L74" s="3"/>
      <c r="M74" s="3"/>
      <c r="N74" s="3"/>
      <c r="O74" s="3"/>
      <c r="P74" s="3"/>
      <c r="Q74" s="3"/>
      <c r="R74" s="3"/>
      <c r="S74" s="3"/>
    </row>
    <row r="75" spans="1:19" x14ac:dyDescent="0.25">
      <c r="A75" s="1"/>
      <c r="B75" s="182"/>
      <c r="C75" s="182"/>
      <c r="D75" s="185"/>
      <c r="E75" s="182"/>
      <c r="F75" s="182"/>
      <c r="G75" s="186"/>
      <c r="H75" s="182"/>
      <c r="I75" s="182"/>
      <c r="J75" s="182"/>
      <c r="K75" s="182"/>
      <c r="L75" s="3"/>
      <c r="M75" s="3"/>
      <c r="N75" s="3"/>
      <c r="O75" s="3"/>
      <c r="P75" s="3"/>
      <c r="Q75" s="3"/>
      <c r="R75" s="3"/>
      <c r="S75" s="3"/>
    </row>
    <row r="76" spans="1:19" x14ac:dyDescent="0.25">
      <c r="A76" s="1"/>
      <c r="B76" s="182"/>
      <c r="C76" s="182"/>
      <c r="D76" s="182"/>
      <c r="E76" s="182"/>
      <c r="F76" s="182"/>
      <c r="G76" s="182"/>
      <c r="H76" s="182"/>
      <c r="I76" s="182"/>
      <c r="J76" s="182"/>
      <c r="K76" s="182"/>
      <c r="L76" s="3"/>
      <c r="M76" s="3"/>
      <c r="N76" s="3"/>
      <c r="O76" s="3"/>
      <c r="P76" s="3"/>
      <c r="Q76" s="3"/>
      <c r="R76" s="3"/>
      <c r="S76" s="3"/>
    </row>
    <row r="77" spans="1:19" x14ac:dyDescent="0.25">
      <c r="A77" s="131"/>
      <c r="B77" s="179"/>
      <c r="C77" s="180"/>
      <c r="D77" s="181"/>
      <c r="E77" s="181"/>
      <c r="F77" s="181"/>
      <c r="G77" s="181"/>
      <c r="H77" s="181"/>
      <c r="I77" s="181"/>
      <c r="J77" s="181"/>
      <c r="K77" s="181"/>
      <c r="L77" s="3"/>
      <c r="M77" s="3"/>
      <c r="N77" s="3"/>
      <c r="O77" s="3"/>
      <c r="P77" s="3"/>
      <c r="Q77" s="3"/>
      <c r="R77" s="3"/>
      <c r="S77" s="3"/>
    </row>
    <row r="78" spans="1:19" hidden="1" x14ac:dyDescent="0.25"/>
    <row r="79" spans="1:19" hidden="1" x14ac:dyDescent="0.25"/>
    <row r="80" spans="1:19" hidden="1" x14ac:dyDescent="0.25"/>
    <row r="81" hidden="1" x14ac:dyDescent="0.25"/>
    <row r="82" hidden="1" x14ac:dyDescent="0.25"/>
    <row r="83" hidden="1" x14ac:dyDescent="0.25"/>
    <row r="84" hidden="1" x14ac:dyDescent="0.25"/>
    <row r="85" hidden="1" x14ac:dyDescent="0.25"/>
    <row r="86" hidden="1" x14ac:dyDescent="0.25"/>
    <row r="87" hidden="1" x14ac:dyDescent="0.25"/>
    <row r="88" hidden="1" x14ac:dyDescent="0.25"/>
    <row r="89" hidden="1" x14ac:dyDescent="0.25"/>
    <row r="90" hidden="1" x14ac:dyDescent="0.25"/>
    <row r="91" hidden="1" x14ac:dyDescent="0.25"/>
    <row r="92" hidden="1" x14ac:dyDescent="0.25"/>
    <row r="93" hidden="1" x14ac:dyDescent="0.25"/>
    <row r="94" ht="15" hidden="1" customHeight="1" x14ac:dyDescent="0.25"/>
    <row r="95" hidden="1" x14ac:dyDescent="0.25"/>
    <row r="96" hidden="1" x14ac:dyDescent="0.25"/>
    <row r="97" hidden="1" x14ac:dyDescent="0.25"/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  <row r="106" hidden="1" x14ac:dyDescent="0.25"/>
    <row r="107" hidden="1" x14ac:dyDescent="0.25"/>
    <row r="108" ht="15" hidden="1" customHeight="1" x14ac:dyDescent="0.25"/>
    <row r="109" ht="15" hidden="1" customHeight="1" x14ac:dyDescent="0.25"/>
    <row r="110" hidden="1" x14ac:dyDescent="0.25"/>
    <row r="111" hidden="1" x14ac:dyDescent="0.25"/>
    <row r="112" hidden="1" x14ac:dyDescent="0.25"/>
    <row r="113" hidden="1" x14ac:dyDescent="0.25"/>
    <row r="114" hidden="1" x14ac:dyDescent="0.25"/>
    <row r="115" hidden="1" x14ac:dyDescent="0.25"/>
    <row r="116" hidden="1" x14ac:dyDescent="0.25"/>
    <row r="117" hidden="1" x14ac:dyDescent="0.25"/>
    <row r="118" hidden="1" x14ac:dyDescent="0.25"/>
    <row r="119" hidden="1" x14ac:dyDescent="0.25"/>
    <row r="120" hidden="1" x14ac:dyDescent="0.25"/>
    <row r="121" hidden="1" x14ac:dyDescent="0.25"/>
    <row r="122" hidden="1" x14ac:dyDescent="0.25"/>
    <row r="123" hidden="1" x14ac:dyDescent="0.25"/>
    <row r="124" hidden="1" x14ac:dyDescent="0.25"/>
    <row r="125" hidden="1" x14ac:dyDescent="0.25"/>
    <row r="126" hidden="1" x14ac:dyDescent="0.25"/>
    <row r="127" hidden="1" x14ac:dyDescent="0.25"/>
    <row r="128" hidden="1" x14ac:dyDescent="0.25"/>
    <row r="129" hidden="1" x14ac:dyDescent="0.25"/>
    <row r="130" hidden="1" x14ac:dyDescent="0.25"/>
    <row r="131" hidden="1" x14ac:dyDescent="0.25"/>
    <row r="132" hidden="1" x14ac:dyDescent="0.25"/>
    <row r="133" hidden="1" x14ac:dyDescent="0.25"/>
    <row r="134" hidden="1" x14ac:dyDescent="0.25"/>
    <row r="135" hidden="1" x14ac:dyDescent="0.25"/>
    <row r="136" hidden="1" x14ac:dyDescent="0.25"/>
    <row r="137" hidden="1" x14ac:dyDescent="0.25"/>
    <row r="138" hidden="1" x14ac:dyDescent="0.25"/>
    <row r="139" hidden="1" x14ac:dyDescent="0.25"/>
    <row r="140" hidden="1" x14ac:dyDescent="0.25"/>
    <row r="141" hidden="1" x14ac:dyDescent="0.25"/>
    <row r="142" hidden="1" x14ac:dyDescent="0.25"/>
    <row r="143" hidden="1" x14ac:dyDescent="0.25"/>
    <row r="144" hidden="1" x14ac:dyDescent="0.25"/>
    <row r="145" hidden="1" x14ac:dyDescent="0.25"/>
    <row r="146" hidden="1" x14ac:dyDescent="0.25"/>
    <row r="147" hidden="1" x14ac:dyDescent="0.25"/>
    <row r="148" hidden="1" x14ac:dyDescent="0.25"/>
    <row r="149" hidden="1" x14ac:dyDescent="0.25"/>
    <row r="150" hidden="1" x14ac:dyDescent="0.25"/>
    <row r="151" hidden="1" x14ac:dyDescent="0.25"/>
    <row r="152" hidden="1" x14ac:dyDescent="0.25"/>
    <row r="153" hidden="1" x14ac:dyDescent="0.25"/>
    <row r="154" hidden="1" x14ac:dyDescent="0.25"/>
    <row r="155" hidden="1" x14ac:dyDescent="0.25"/>
    <row r="156" hidden="1" x14ac:dyDescent="0.25"/>
    <row r="157" hidden="1" x14ac:dyDescent="0.25"/>
    <row r="158" hidden="1" x14ac:dyDescent="0.25"/>
    <row r="159" hidden="1" x14ac:dyDescent="0.25"/>
    <row r="160" hidden="1" x14ac:dyDescent="0.25"/>
    <row r="161" hidden="1" x14ac:dyDescent="0.25"/>
    <row r="162" hidden="1" x14ac:dyDescent="0.25"/>
    <row r="163" hidden="1" x14ac:dyDescent="0.25"/>
    <row r="164" hidden="1" x14ac:dyDescent="0.25"/>
    <row r="165" hidden="1" x14ac:dyDescent="0.25"/>
    <row r="166" hidden="1" x14ac:dyDescent="0.25"/>
    <row r="167" hidden="1" x14ac:dyDescent="0.25"/>
    <row r="168" hidden="1" x14ac:dyDescent="0.25"/>
    <row r="169" hidden="1" x14ac:dyDescent="0.25"/>
    <row r="170" hidden="1" x14ac:dyDescent="0.25"/>
    <row r="171" hidden="1" x14ac:dyDescent="0.25"/>
    <row r="172" hidden="1" x14ac:dyDescent="0.25"/>
    <row r="173" hidden="1" x14ac:dyDescent="0.25"/>
    <row r="174" hidden="1" x14ac:dyDescent="0.25"/>
    <row r="175" hidden="1" x14ac:dyDescent="0.25"/>
    <row r="176" hidden="1" x14ac:dyDescent="0.25"/>
    <row r="177" hidden="1" x14ac:dyDescent="0.25"/>
    <row r="178" hidden="1" x14ac:dyDescent="0.25"/>
    <row r="179" hidden="1" x14ac:dyDescent="0.25"/>
    <row r="180" hidden="1" x14ac:dyDescent="0.25"/>
    <row r="181" hidden="1" x14ac:dyDescent="0.25"/>
    <row r="182" hidden="1" x14ac:dyDescent="0.25"/>
    <row r="183" hidden="1" x14ac:dyDescent="0.25"/>
    <row r="184" hidden="1" x14ac:dyDescent="0.25"/>
    <row r="185" hidden="1" x14ac:dyDescent="0.25"/>
    <row r="186" hidden="1" x14ac:dyDescent="0.25"/>
    <row r="187" hidden="1" x14ac:dyDescent="0.25"/>
    <row r="188" hidden="1" x14ac:dyDescent="0.25"/>
    <row r="189" hidden="1" x14ac:dyDescent="0.25"/>
    <row r="190" hidden="1" x14ac:dyDescent="0.25"/>
    <row r="191" hidden="1" x14ac:dyDescent="0.25"/>
    <row r="192" hidden="1" x14ac:dyDescent="0.25"/>
    <row r="193" hidden="1" x14ac:dyDescent="0.25"/>
    <row r="194" hidden="1" x14ac:dyDescent="0.25"/>
    <row r="195" hidden="1" x14ac:dyDescent="0.25"/>
    <row r="196" hidden="1" x14ac:dyDescent="0.25"/>
    <row r="197" hidden="1" x14ac:dyDescent="0.25"/>
    <row r="198" hidden="1" x14ac:dyDescent="0.25"/>
    <row r="199" hidden="1" x14ac:dyDescent="0.25"/>
    <row r="200" hidden="1" x14ac:dyDescent="0.25"/>
    <row r="201" hidden="1" x14ac:dyDescent="0.25"/>
    <row r="202" hidden="1" x14ac:dyDescent="0.25"/>
    <row r="203" hidden="1" x14ac:dyDescent="0.25"/>
    <row r="204" hidden="1" x14ac:dyDescent="0.25"/>
    <row r="205" hidden="1" x14ac:dyDescent="0.25"/>
    <row r="206" hidden="1" x14ac:dyDescent="0.25"/>
    <row r="207" hidden="1" x14ac:dyDescent="0.25"/>
    <row r="208" hidden="1" x14ac:dyDescent="0.25"/>
    <row r="209" hidden="1" x14ac:dyDescent="0.25"/>
    <row r="210" hidden="1" x14ac:dyDescent="0.25"/>
    <row r="211" hidden="1" x14ac:dyDescent="0.25"/>
    <row r="212" hidden="1" x14ac:dyDescent="0.25"/>
    <row r="213" hidden="1" x14ac:dyDescent="0.25"/>
    <row r="214" hidden="1" x14ac:dyDescent="0.25"/>
    <row r="215" hidden="1" x14ac:dyDescent="0.25"/>
    <row r="216" hidden="1" x14ac:dyDescent="0.25"/>
    <row r="217" hidden="1" x14ac:dyDescent="0.25"/>
    <row r="218" hidden="1" x14ac:dyDescent="0.25"/>
    <row r="219" hidden="1" x14ac:dyDescent="0.25"/>
    <row r="220" hidden="1" x14ac:dyDescent="0.25"/>
    <row r="221" hidden="1" x14ac:dyDescent="0.25"/>
    <row r="222" hidden="1" x14ac:dyDescent="0.25"/>
    <row r="223" hidden="1" x14ac:dyDescent="0.25"/>
    <row r="224" hidden="1" x14ac:dyDescent="0.25"/>
    <row r="225" hidden="1" x14ac:dyDescent="0.25"/>
    <row r="226" hidden="1" x14ac:dyDescent="0.25"/>
    <row r="227" hidden="1" x14ac:dyDescent="0.25"/>
    <row r="228" hidden="1" x14ac:dyDescent="0.25"/>
    <row r="229" hidden="1" x14ac:dyDescent="0.25"/>
    <row r="230" hidden="1" x14ac:dyDescent="0.25"/>
    <row r="231" hidden="1" x14ac:dyDescent="0.25"/>
    <row r="232" hidden="1" x14ac:dyDescent="0.25"/>
    <row r="233" hidden="1" x14ac:dyDescent="0.25"/>
    <row r="234" hidden="1" x14ac:dyDescent="0.25"/>
    <row r="235" hidden="1" x14ac:dyDescent="0.25"/>
    <row r="236" hidden="1" x14ac:dyDescent="0.25"/>
    <row r="237" hidden="1" x14ac:dyDescent="0.25"/>
    <row r="238" hidden="1" x14ac:dyDescent="0.25"/>
    <row r="239" hidden="1" x14ac:dyDescent="0.25"/>
    <row r="240" hidden="1" x14ac:dyDescent="0.25"/>
    <row r="241" hidden="1" x14ac:dyDescent="0.25"/>
    <row r="242" hidden="1" x14ac:dyDescent="0.25"/>
    <row r="243" hidden="1" x14ac:dyDescent="0.25"/>
    <row r="244" hidden="1" x14ac:dyDescent="0.25"/>
    <row r="245" hidden="1" x14ac:dyDescent="0.25"/>
    <row r="246" hidden="1" x14ac:dyDescent="0.25"/>
    <row r="247" hidden="1" x14ac:dyDescent="0.25"/>
    <row r="248" hidden="1" x14ac:dyDescent="0.25"/>
    <row r="249" hidden="1" x14ac:dyDescent="0.25"/>
    <row r="250" hidden="1" x14ac:dyDescent="0.25"/>
    <row r="251" hidden="1" x14ac:dyDescent="0.25"/>
    <row r="252" hidden="1" x14ac:dyDescent="0.25"/>
    <row r="253" hidden="1" x14ac:dyDescent="0.25"/>
    <row r="254" hidden="1" x14ac:dyDescent="0.25"/>
    <row r="255" hidden="1" x14ac:dyDescent="0.25"/>
    <row r="256" hidden="1" x14ac:dyDescent="0.25"/>
    <row r="257" hidden="1" x14ac:dyDescent="0.25"/>
    <row r="258" hidden="1" x14ac:dyDescent="0.25"/>
    <row r="259" hidden="1" x14ac:dyDescent="0.25"/>
    <row r="260" hidden="1" x14ac:dyDescent="0.25"/>
    <row r="261" hidden="1" x14ac:dyDescent="0.25"/>
    <row r="262" hidden="1" x14ac:dyDescent="0.25"/>
    <row r="263" hidden="1" x14ac:dyDescent="0.25"/>
    <row r="264" hidden="1" x14ac:dyDescent="0.25"/>
  </sheetData>
  <mergeCells count="58">
    <mergeCell ref="C46:C47"/>
    <mergeCell ref="D59:K59"/>
    <mergeCell ref="B61:K61"/>
    <mergeCell ref="B62:K62"/>
    <mergeCell ref="B63:K63"/>
    <mergeCell ref="B64:K64"/>
    <mergeCell ref="N26:N27"/>
    <mergeCell ref="O26:O27"/>
    <mergeCell ref="P26:P27"/>
    <mergeCell ref="Q26:Q27"/>
    <mergeCell ref="R26:R27"/>
    <mergeCell ref="C43:C44"/>
    <mergeCell ref="H26:H27"/>
    <mergeCell ref="I26:I27"/>
    <mergeCell ref="J26:J27"/>
    <mergeCell ref="K26:K27"/>
    <mergeCell ref="L26:L27"/>
    <mergeCell ref="M26:M27"/>
    <mergeCell ref="B26:B27"/>
    <mergeCell ref="C26:C27"/>
    <mergeCell ref="D26:D27"/>
    <mergeCell ref="E26:E27"/>
    <mergeCell ref="F26:F27"/>
    <mergeCell ref="G26:G27"/>
    <mergeCell ref="N13:N14"/>
    <mergeCell ref="O13:O14"/>
    <mergeCell ref="P13:P14"/>
    <mergeCell ref="Q13:Q14"/>
    <mergeCell ref="R13:R14"/>
    <mergeCell ref="D25:F25"/>
    <mergeCell ref="G25:I25"/>
    <mergeCell ref="J25:L25"/>
    <mergeCell ref="M25:O25"/>
    <mergeCell ref="P25:R25"/>
    <mergeCell ref="H13:H14"/>
    <mergeCell ref="I13:I14"/>
    <mergeCell ref="J13:J14"/>
    <mergeCell ref="K13:K14"/>
    <mergeCell ref="L13:L14"/>
    <mergeCell ref="M13:M14"/>
    <mergeCell ref="B13:B14"/>
    <mergeCell ref="C13:C14"/>
    <mergeCell ref="D13:D14"/>
    <mergeCell ref="E13:E14"/>
    <mergeCell ref="F13:F14"/>
    <mergeCell ref="G13:G14"/>
    <mergeCell ref="P10:R10"/>
    <mergeCell ref="D12:F12"/>
    <mergeCell ref="G12:I12"/>
    <mergeCell ref="J12:L12"/>
    <mergeCell ref="M12:O12"/>
    <mergeCell ref="P12:R12"/>
    <mergeCell ref="D4:K4"/>
    <mergeCell ref="D8:K8"/>
    <mergeCell ref="D10:F10"/>
    <mergeCell ref="G10:I10"/>
    <mergeCell ref="J10:L10"/>
    <mergeCell ref="M10:O10"/>
  </mergeCells>
  <pageMargins left="0.70866141732283472" right="0.70866141732283472" top="0.78740157480314965" bottom="0.78740157480314965" header="0.31496062992125984" footer="0.31496062992125984"/>
  <pageSetup paperSize="9" scale="3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U264"/>
  <sheetViews>
    <sheetView showGridLines="0" zoomScale="80" zoomScaleNormal="80" zoomScaleSheetLayoutView="80" workbookViewId="0">
      <selection activeCell="G71" sqref="G71"/>
    </sheetView>
  </sheetViews>
  <sheetFormatPr defaultColWidth="0" defaultRowHeight="15" zeroHeight="1" x14ac:dyDescent="0.25"/>
  <cols>
    <col min="1" max="1" width="4.5703125" customWidth="1"/>
    <col min="2" max="2" width="9.140625" customWidth="1"/>
    <col min="3" max="3" width="65.7109375" customWidth="1"/>
    <col min="4" max="4" width="20.7109375" customWidth="1"/>
    <col min="5" max="6" width="14.28515625" customWidth="1"/>
    <col min="7" max="7" width="21.28515625" style="187" customWidth="1"/>
    <col min="8" max="9" width="14.28515625" customWidth="1"/>
    <col min="10" max="10" width="20.85546875" customWidth="1"/>
    <col min="11" max="12" width="14.28515625" customWidth="1"/>
    <col min="13" max="13" width="21.140625" customWidth="1"/>
    <col min="14" max="15" width="14.28515625" customWidth="1"/>
    <col min="16" max="16" width="21.42578125" customWidth="1"/>
    <col min="17" max="18" width="14.28515625" customWidth="1"/>
    <col min="19" max="19" width="4" style="4" customWidth="1"/>
    <col min="20" max="16384" width="9.140625" style="4" hidden="1"/>
  </cols>
  <sheetData>
    <row r="1" spans="1:19" x14ac:dyDescent="0.25">
      <c r="A1" s="1"/>
      <c r="B1" s="1"/>
      <c r="C1" s="1"/>
      <c r="D1" s="1"/>
      <c r="E1" s="1"/>
      <c r="F1" s="1"/>
      <c r="G1" s="2"/>
      <c r="H1" s="1"/>
      <c r="I1" s="1"/>
      <c r="J1" s="1"/>
      <c r="K1" s="1"/>
      <c r="L1" s="3"/>
      <c r="M1" s="3"/>
      <c r="N1" s="3"/>
      <c r="O1" s="3"/>
      <c r="P1" s="3"/>
      <c r="Q1" s="3"/>
      <c r="R1" s="3"/>
      <c r="S1" s="3"/>
    </row>
    <row r="2" spans="1:19" ht="21" x14ac:dyDescent="0.35">
      <c r="A2" s="1"/>
      <c r="B2" s="5" t="s">
        <v>0</v>
      </c>
      <c r="C2" s="1"/>
      <c r="D2" s="1"/>
      <c r="E2" s="1"/>
      <c r="F2" s="1"/>
      <c r="G2" s="2"/>
      <c r="H2" s="1"/>
      <c r="I2" s="1"/>
      <c r="J2" s="1"/>
      <c r="K2" s="1"/>
      <c r="L2" s="3"/>
      <c r="M2" s="3"/>
      <c r="N2" s="3"/>
      <c r="O2" s="3"/>
      <c r="P2" s="3"/>
      <c r="Q2" s="3"/>
      <c r="R2" s="3"/>
      <c r="S2" s="3"/>
    </row>
    <row r="3" spans="1:19" ht="7.5" customHeight="1" x14ac:dyDescent="0.25">
      <c r="A3" s="1"/>
      <c r="B3" s="1"/>
      <c r="C3" s="1"/>
      <c r="D3" s="1"/>
      <c r="E3" s="1"/>
      <c r="F3" s="1"/>
      <c r="G3" s="2"/>
      <c r="H3" s="1"/>
      <c r="I3" s="1"/>
      <c r="J3" s="1"/>
      <c r="K3" s="1"/>
      <c r="L3" s="3"/>
      <c r="M3" s="3"/>
      <c r="N3" s="3"/>
      <c r="O3" s="3"/>
      <c r="P3" s="3"/>
      <c r="Q3" s="3"/>
      <c r="R3" s="3"/>
      <c r="S3" s="3"/>
    </row>
    <row r="4" spans="1:19" ht="21" x14ac:dyDescent="0.35">
      <c r="A4" s="1"/>
      <c r="B4" s="1" t="s">
        <v>1</v>
      </c>
      <c r="C4" s="1"/>
      <c r="D4" s="6" t="str">
        <f>'[8]NR 2020'!D4:U4</f>
        <v>Základní škola Chomutov, Březenecká 4679</v>
      </c>
      <c r="E4" s="6"/>
      <c r="F4" s="6"/>
      <c r="G4" s="6"/>
      <c r="H4" s="6"/>
      <c r="I4" s="6"/>
      <c r="J4" s="6"/>
      <c r="K4" s="6"/>
      <c r="L4" s="3"/>
      <c r="M4" s="3"/>
      <c r="N4" s="3"/>
      <c r="O4" s="3"/>
      <c r="P4" s="3"/>
      <c r="Q4" s="3"/>
      <c r="R4" s="3"/>
      <c r="S4" s="3"/>
    </row>
    <row r="5" spans="1:19" ht="3.75" customHeight="1" x14ac:dyDescent="0.25">
      <c r="A5" s="1"/>
      <c r="B5" s="1"/>
      <c r="C5" s="1"/>
      <c r="D5" s="7"/>
      <c r="E5" s="7"/>
      <c r="F5" s="7"/>
      <c r="G5" s="7"/>
      <c r="H5" s="7"/>
      <c r="I5" s="7"/>
      <c r="J5" s="7"/>
      <c r="K5" s="7"/>
      <c r="L5" s="3"/>
      <c r="M5" s="3"/>
      <c r="N5" s="3"/>
      <c r="O5" s="3"/>
      <c r="P5" s="3"/>
      <c r="Q5" s="3"/>
      <c r="R5" s="3"/>
      <c r="S5" s="3"/>
    </row>
    <row r="6" spans="1:19" x14ac:dyDescent="0.25">
      <c r="A6" s="1"/>
      <c r="B6" s="1" t="s">
        <v>2</v>
      </c>
      <c r="C6" s="1"/>
      <c r="D6" s="8" t="str">
        <f>'[8]NR 2020'!D6</f>
        <v>467 897 66</v>
      </c>
      <c r="E6" s="7"/>
      <c r="F6" s="7"/>
      <c r="G6" s="7"/>
      <c r="H6" s="7"/>
      <c r="I6" s="7"/>
      <c r="J6" s="7"/>
      <c r="K6" s="7"/>
      <c r="L6" s="3"/>
      <c r="M6" s="3"/>
      <c r="N6" s="3"/>
      <c r="O6" s="3"/>
      <c r="P6" s="3"/>
      <c r="Q6" s="3"/>
      <c r="R6" s="3"/>
      <c r="S6" s="3"/>
    </row>
    <row r="7" spans="1:19" ht="3.75" customHeight="1" x14ac:dyDescent="0.25">
      <c r="A7" s="1"/>
      <c r="B7" s="1"/>
      <c r="C7" s="1"/>
      <c r="D7" s="7"/>
      <c r="E7" s="7"/>
      <c r="F7" s="7"/>
      <c r="G7" s="7"/>
      <c r="H7" s="7"/>
      <c r="I7" s="7"/>
      <c r="J7" s="7"/>
      <c r="K7" s="7"/>
      <c r="L7" s="3"/>
      <c r="M7" s="3"/>
      <c r="N7" s="3"/>
      <c r="O7" s="3"/>
      <c r="P7" s="3"/>
      <c r="Q7" s="3"/>
      <c r="R7" s="3"/>
      <c r="S7" s="3"/>
    </row>
    <row r="8" spans="1:19" x14ac:dyDescent="0.25">
      <c r="A8" s="1"/>
      <c r="B8" s="1" t="s">
        <v>3</v>
      </c>
      <c r="C8" s="1"/>
      <c r="D8" s="9" t="str">
        <f>'[8]NR 2020'!D8:U8</f>
        <v>Březenecká 4679, 430 04  Chomutov</v>
      </c>
      <c r="E8" s="9"/>
      <c r="F8" s="9"/>
      <c r="G8" s="9"/>
      <c r="H8" s="9"/>
      <c r="I8" s="9"/>
      <c r="J8" s="9"/>
      <c r="K8" s="9"/>
      <c r="L8" s="3"/>
      <c r="M8" s="3"/>
      <c r="N8" s="3"/>
      <c r="O8" s="3"/>
      <c r="P8" s="3"/>
      <c r="Q8" s="3"/>
      <c r="R8" s="3"/>
      <c r="S8" s="3"/>
    </row>
    <row r="9" spans="1:19" ht="15.75" thickBot="1" x14ac:dyDescent="0.3">
      <c r="A9" s="1"/>
      <c r="B9" s="1"/>
      <c r="C9" s="1"/>
      <c r="D9" s="1"/>
      <c r="E9" s="1"/>
      <c r="F9" s="1"/>
      <c r="G9" s="2"/>
      <c r="H9" s="1"/>
      <c r="I9" s="1"/>
      <c r="J9" s="1"/>
      <c r="K9" s="1"/>
      <c r="L9" s="3"/>
      <c r="M9" s="3"/>
      <c r="N9" s="3"/>
      <c r="O9" s="3"/>
      <c r="P9" s="3"/>
      <c r="Q9" s="3"/>
      <c r="R9" s="3"/>
      <c r="S9" s="3"/>
    </row>
    <row r="10" spans="1:19" ht="29.25" customHeight="1" thickBot="1" x14ac:dyDescent="0.3">
      <c r="A10" s="1"/>
      <c r="B10" s="10" t="s">
        <v>4</v>
      </c>
      <c r="C10" s="11" t="s">
        <v>5</v>
      </c>
      <c r="D10" s="12" t="s">
        <v>6</v>
      </c>
      <c r="E10" s="12"/>
      <c r="F10" s="13"/>
      <c r="G10" s="12" t="s">
        <v>7</v>
      </c>
      <c r="H10" s="12"/>
      <c r="I10" s="14"/>
      <c r="J10" s="15" t="s">
        <v>8</v>
      </c>
      <c r="K10" s="12"/>
      <c r="L10" s="13"/>
      <c r="M10" s="16" t="s">
        <v>9</v>
      </c>
      <c r="N10" s="12"/>
      <c r="O10" s="13"/>
      <c r="P10" s="12" t="s">
        <v>10</v>
      </c>
      <c r="Q10" s="12"/>
      <c r="R10" s="13"/>
      <c r="S10" s="3"/>
    </row>
    <row r="11" spans="1:19" ht="30.75" customHeight="1" thickBot="1" x14ac:dyDescent="0.3">
      <c r="A11" s="1"/>
      <c r="B11" s="17"/>
      <c r="C11" s="18"/>
      <c r="D11" s="19" t="s">
        <v>11</v>
      </c>
      <c r="E11" s="20" t="s">
        <v>12</v>
      </c>
      <c r="F11" s="20" t="s">
        <v>13</v>
      </c>
      <c r="G11" s="19" t="s">
        <v>11</v>
      </c>
      <c r="H11" s="20" t="s">
        <v>12</v>
      </c>
      <c r="I11" s="21" t="s">
        <v>13</v>
      </c>
      <c r="J11" s="21" t="s">
        <v>11</v>
      </c>
      <c r="K11" s="20" t="s">
        <v>12</v>
      </c>
      <c r="L11" s="20" t="s">
        <v>13</v>
      </c>
      <c r="M11" s="22" t="s">
        <v>11</v>
      </c>
      <c r="N11" s="20" t="s">
        <v>12</v>
      </c>
      <c r="O11" s="20" t="s">
        <v>13</v>
      </c>
      <c r="P11" s="19" t="s">
        <v>11</v>
      </c>
      <c r="Q11" s="20" t="s">
        <v>12</v>
      </c>
      <c r="R11" s="20" t="s">
        <v>13</v>
      </c>
      <c r="S11" s="3"/>
    </row>
    <row r="12" spans="1:19" ht="15.75" customHeight="1" thickBot="1" x14ac:dyDescent="0.3">
      <c r="A12" s="1"/>
      <c r="B12" s="23"/>
      <c r="C12" s="24" t="s">
        <v>14</v>
      </c>
      <c r="D12" s="25"/>
      <c r="E12" s="25"/>
      <c r="F12" s="26"/>
      <c r="G12" s="25"/>
      <c r="H12" s="25"/>
      <c r="I12" s="25"/>
      <c r="J12" s="27"/>
      <c r="K12" s="25"/>
      <c r="L12" s="26"/>
      <c r="M12" s="25"/>
      <c r="N12" s="25"/>
      <c r="O12" s="26"/>
      <c r="P12" s="25"/>
      <c r="Q12" s="25"/>
      <c r="R12" s="26"/>
      <c r="S12" s="3"/>
    </row>
    <row r="13" spans="1:19" ht="15.75" customHeight="1" x14ac:dyDescent="0.25">
      <c r="A13" s="1"/>
      <c r="B13" s="28" t="s">
        <v>4</v>
      </c>
      <c r="C13" s="29" t="s">
        <v>5</v>
      </c>
      <c r="D13" s="30" t="s">
        <v>15</v>
      </c>
      <c r="E13" s="31" t="s">
        <v>16</v>
      </c>
      <c r="F13" s="32" t="s">
        <v>14</v>
      </c>
      <c r="G13" s="33" t="s">
        <v>15</v>
      </c>
      <c r="H13" s="31" t="s">
        <v>16</v>
      </c>
      <c r="I13" s="34" t="s">
        <v>14</v>
      </c>
      <c r="J13" s="30" t="s">
        <v>15</v>
      </c>
      <c r="K13" s="31" t="s">
        <v>16</v>
      </c>
      <c r="L13" s="32" t="s">
        <v>14</v>
      </c>
      <c r="M13" s="35" t="s">
        <v>15</v>
      </c>
      <c r="N13" s="31" t="s">
        <v>16</v>
      </c>
      <c r="O13" s="32" t="s">
        <v>14</v>
      </c>
      <c r="P13" s="33" t="s">
        <v>15</v>
      </c>
      <c r="Q13" s="31" t="s">
        <v>16</v>
      </c>
      <c r="R13" s="32" t="s">
        <v>14</v>
      </c>
      <c r="S13" s="3"/>
    </row>
    <row r="14" spans="1:19" ht="15.75" thickBot="1" x14ac:dyDescent="0.3">
      <c r="A14" s="1"/>
      <c r="B14" s="36"/>
      <c r="C14" s="37"/>
      <c r="D14" s="38"/>
      <c r="E14" s="39"/>
      <c r="F14" s="40"/>
      <c r="G14" s="41"/>
      <c r="H14" s="39"/>
      <c r="I14" s="42"/>
      <c r="J14" s="38"/>
      <c r="K14" s="39"/>
      <c r="L14" s="40"/>
      <c r="M14" s="43"/>
      <c r="N14" s="39"/>
      <c r="O14" s="40"/>
      <c r="P14" s="41"/>
      <c r="Q14" s="39"/>
      <c r="R14" s="40"/>
      <c r="S14" s="3"/>
    </row>
    <row r="15" spans="1:19" x14ac:dyDescent="0.25">
      <c r="A15" s="1"/>
      <c r="B15" s="44" t="s">
        <v>17</v>
      </c>
      <c r="C15" s="45" t="s">
        <v>18</v>
      </c>
      <c r="D15" s="46">
        <f>'[8]NR 2020'!G15</f>
        <v>2277.5</v>
      </c>
      <c r="E15" s="47">
        <f>'[8]NR 2020'!H15</f>
        <v>292.2</v>
      </c>
      <c r="F15" s="48">
        <f>D15+E15</f>
        <v>2569.6999999999998</v>
      </c>
      <c r="G15" s="46">
        <f>SUM('[8]NR 2020'!M15)</f>
        <v>2045</v>
      </c>
      <c r="H15" s="47">
        <f>SUM('[8]NR 2020'!N15)</f>
        <v>273</v>
      </c>
      <c r="I15" s="49">
        <f>G15+H15</f>
        <v>2318</v>
      </c>
      <c r="J15" s="50">
        <v>1870</v>
      </c>
      <c r="K15" s="51">
        <v>315</v>
      </c>
      <c r="L15" s="52">
        <f>J15+K15</f>
        <v>2185</v>
      </c>
      <c r="M15" s="53">
        <v>1880.5</v>
      </c>
      <c r="N15" s="47">
        <v>316</v>
      </c>
      <c r="O15" s="48">
        <f>M15+N15</f>
        <v>2196.5</v>
      </c>
      <c r="P15" s="46">
        <v>1891</v>
      </c>
      <c r="Q15" s="47">
        <v>323</v>
      </c>
      <c r="R15" s="48">
        <f>P15+Q15</f>
        <v>2214</v>
      </c>
      <c r="S15" s="3"/>
    </row>
    <row r="16" spans="1:19" x14ac:dyDescent="0.25">
      <c r="A16" s="1"/>
      <c r="B16" s="54" t="s">
        <v>19</v>
      </c>
      <c r="C16" s="55" t="s">
        <v>20</v>
      </c>
      <c r="D16" s="46">
        <f>'[8]NR 2020'!G16</f>
        <v>4811</v>
      </c>
      <c r="E16" s="56">
        <f>'[8]NR 2020'!H16</f>
        <v>0</v>
      </c>
      <c r="F16" s="48">
        <f>D16+E16</f>
        <v>4811</v>
      </c>
      <c r="G16" s="46">
        <f>SUM('[8]NR 2020'!M16)</f>
        <v>4773</v>
      </c>
      <c r="H16" s="47">
        <f>SUM('[8]NR 2020'!N16)</f>
        <v>0</v>
      </c>
      <c r="I16" s="49">
        <f>G16+H16</f>
        <v>4773</v>
      </c>
      <c r="J16" s="57">
        <f>'[8]NR 2020'!Y16</f>
        <v>5145</v>
      </c>
      <c r="K16" s="58">
        <f>'[8]NR 2020'!Z16</f>
        <v>0</v>
      </c>
      <c r="L16" s="59">
        <f>J16+K16</f>
        <v>5145</v>
      </c>
      <c r="M16" s="60">
        <v>5178</v>
      </c>
      <c r="N16" s="56"/>
      <c r="O16" s="48">
        <f>M16+N16</f>
        <v>5178</v>
      </c>
      <c r="P16" s="61">
        <v>5198</v>
      </c>
      <c r="Q16" s="56"/>
      <c r="R16" s="48">
        <f>P16+Q16</f>
        <v>5198</v>
      </c>
      <c r="S16" s="3"/>
    </row>
    <row r="17" spans="1:19" x14ac:dyDescent="0.25">
      <c r="A17" s="1"/>
      <c r="B17" s="54" t="s">
        <v>21</v>
      </c>
      <c r="C17" s="62" t="s">
        <v>22</v>
      </c>
      <c r="D17" s="46">
        <f>'[8]NR 2020'!G17</f>
        <v>708</v>
      </c>
      <c r="E17" s="56">
        <f>'[8]NR 2020'!H17</f>
        <v>0</v>
      </c>
      <c r="F17" s="48">
        <f>D17+E17</f>
        <v>708</v>
      </c>
      <c r="G17" s="46">
        <f>SUM('[8]NR 2020'!M17)</f>
        <v>0</v>
      </c>
      <c r="H17" s="47">
        <f>SUM('[8]NR 2020'!N17)</f>
        <v>0</v>
      </c>
      <c r="I17" s="49">
        <f>G17+H17</f>
        <v>0</v>
      </c>
      <c r="J17" s="57">
        <f>'[8]NR 2020'!Y17</f>
        <v>0</v>
      </c>
      <c r="K17" s="58">
        <f>'[8]NR 2020'!Z17</f>
        <v>0</v>
      </c>
      <c r="L17" s="59">
        <f>J17+K17</f>
        <v>0</v>
      </c>
      <c r="M17" s="60"/>
      <c r="N17" s="63"/>
      <c r="O17" s="48">
        <f>M17+N17</f>
        <v>0</v>
      </c>
      <c r="P17" s="61">
        <v>0</v>
      </c>
      <c r="Q17" s="63"/>
      <c r="R17" s="48">
        <f>P17+Q17</f>
        <v>0</v>
      </c>
      <c r="S17" s="3"/>
    </row>
    <row r="18" spans="1:19" x14ac:dyDescent="0.25">
      <c r="A18" s="1"/>
      <c r="B18" s="54" t="s">
        <v>23</v>
      </c>
      <c r="C18" s="64" t="s">
        <v>24</v>
      </c>
      <c r="D18" s="46">
        <f>'[8]NR 2020'!G18</f>
        <v>32870.400000000001</v>
      </c>
      <c r="E18" s="47">
        <f>'[8]NR 2020'!H18</f>
        <v>0</v>
      </c>
      <c r="F18" s="48">
        <f>D18+E18</f>
        <v>32870.400000000001</v>
      </c>
      <c r="G18" s="46">
        <f>SUM('[8]NR 2020'!M18)</f>
        <v>31657</v>
      </c>
      <c r="H18" s="47">
        <f>SUM('[8]NR 2020'!N18)</f>
        <v>0</v>
      </c>
      <c r="I18" s="49">
        <f>G18+H18</f>
        <v>31657</v>
      </c>
      <c r="J18" s="57">
        <f>'[8]NR 2020'!Y18</f>
        <v>36365.4</v>
      </c>
      <c r="K18" s="58">
        <f>'[8]NR 2020'!Z18</f>
        <v>0</v>
      </c>
      <c r="L18" s="59">
        <f>J18+K18</f>
        <v>36365.4</v>
      </c>
      <c r="M18" s="60">
        <v>36739.599999999999</v>
      </c>
      <c r="N18" s="47"/>
      <c r="O18" s="48">
        <f>M18+N18</f>
        <v>36739.599999999999</v>
      </c>
      <c r="P18" s="61">
        <v>37105</v>
      </c>
      <c r="Q18" s="47"/>
      <c r="R18" s="48">
        <f>P18+Q18</f>
        <v>37105</v>
      </c>
      <c r="S18" s="3"/>
    </row>
    <row r="19" spans="1:19" x14ac:dyDescent="0.25">
      <c r="A19" s="1"/>
      <c r="B19" s="54" t="s">
        <v>25</v>
      </c>
      <c r="C19" s="65" t="s">
        <v>26</v>
      </c>
      <c r="D19" s="46">
        <f>'[8]NR 2020'!G19</f>
        <v>0</v>
      </c>
      <c r="E19" s="47">
        <f>'[8]NR 2020'!H19</f>
        <v>0</v>
      </c>
      <c r="F19" s="48">
        <f>D19+E19</f>
        <v>0</v>
      </c>
      <c r="G19" s="46">
        <f>SUM('[8]NR 2020'!M19)</f>
        <v>0</v>
      </c>
      <c r="H19" s="47">
        <f>SUM('[8]NR 2020'!N19)</f>
        <v>0</v>
      </c>
      <c r="I19" s="49">
        <f>G19+H19</f>
        <v>0</v>
      </c>
      <c r="J19" s="57">
        <f>'[8]NR 2020'!Y19</f>
        <v>0</v>
      </c>
      <c r="K19" s="58">
        <f>'[8]NR 2020'!Z19</f>
        <v>0</v>
      </c>
      <c r="L19" s="59">
        <f>J19+K19</f>
        <v>0</v>
      </c>
      <c r="M19" s="60"/>
      <c r="N19" s="66"/>
      <c r="O19" s="48">
        <f>M19+N19</f>
        <v>0</v>
      </c>
      <c r="P19" s="61">
        <v>0</v>
      </c>
      <c r="Q19" s="66"/>
      <c r="R19" s="48">
        <f>P19+Q19</f>
        <v>0</v>
      </c>
      <c r="S19" s="3"/>
    </row>
    <row r="20" spans="1:19" x14ac:dyDescent="0.25">
      <c r="A20" s="1"/>
      <c r="B20" s="54" t="s">
        <v>27</v>
      </c>
      <c r="C20" s="67" t="s">
        <v>28</v>
      </c>
      <c r="D20" s="46">
        <f>'[8]NR 2020'!G20</f>
        <v>531.6</v>
      </c>
      <c r="E20" s="47">
        <f>'[8]NR 2020'!H20</f>
        <v>0</v>
      </c>
      <c r="F20" s="48">
        <f>D20+E20</f>
        <v>531.6</v>
      </c>
      <c r="G20" s="46">
        <f>SUM('[8]NR 2020'!M20)</f>
        <v>25</v>
      </c>
      <c r="H20" s="47">
        <f>SUM('[8]NR 2020'!N20)</f>
        <v>0</v>
      </c>
      <c r="I20" s="49">
        <f>G20+H20</f>
        <v>25</v>
      </c>
      <c r="J20" s="57">
        <f>'[8]NR 2020'!Y20</f>
        <v>50</v>
      </c>
      <c r="K20" s="58">
        <f>'[8]NR 2020'!Z20</f>
        <v>0</v>
      </c>
      <c r="L20" s="59">
        <f>J20+K20</f>
        <v>50</v>
      </c>
      <c r="M20" s="60">
        <v>50</v>
      </c>
      <c r="N20" s="66"/>
      <c r="O20" s="48">
        <f>M20+N20</f>
        <v>50</v>
      </c>
      <c r="P20" s="61">
        <v>50</v>
      </c>
      <c r="Q20" s="66"/>
      <c r="R20" s="48">
        <f>P20+Q20</f>
        <v>50</v>
      </c>
      <c r="S20" s="3"/>
    </row>
    <row r="21" spans="1:19" x14ac:dyDescent="0.25">
      <c r="A21" s="1"/>
      <c r="B21" s="54" t="s">
        <v>29</v>
      </c>
      <c r="C21" s="68" t="s">
        <v>30</v>
      </c>
      <c r="D21" s="46">
        <f>'[8]NR 2020'!G21</f>
        <v>204.4</v>
      </c>
      <c r="E21" s="47">
        <f>'[8]NR 2020'!H21</f>
        <v>222.5</v>
      </c>
      <c r="F21" s="48">
        <f>D21+E21</f>
        <v>426.9</v>
      </c>
      <c r="G21" s="46">
        <f>SUM('[8]NR 2020'!M21)</f>
        <v>0</v>
      </c>
      <c r="H21" s="47">
        <f>SUM('[8]NR 2020'!N21)</f>
        <v>242</v>
      </c>
      <c r="I21" s="49">
        <f>G21+H21</f>
        <v>242</v>
      </c>
      <c r="J21" s="57">
        <v>210</v>
      </c>
      <c r="K21" s="58">
        <v>250</v>
      </c>
      <c r="L21" s="59">
        <f>J21+K21</f>
        <v>460</v>
      </c>
      <c r="M21" s="60">
        <v>220</v>
      </c>
      <c r="N21" s="69">
        <v>250</v>
      </c>
      <c r="O21" s="48">
        <f>M21+N21</f>
        <v>470</v>
      </c>
      <c r="P21" s="61">
        <v>230</v>
      </c>
      <c r="Q21" s="69">
        <v>260</v>
      </c>
      <c r="R21" s="48">
        <f>P21+Q21</f>
        <v>490</v>
      </c>
      <c r="S21" s="3"/>
    </row>
    <row r="22" spans="1:19" x14ac:dyDescent="0.25">
      <c r="A22" s="1"/>
      <c r="B22" s="54" t="s">
        <v>31</v>
      </c>
      <c r="C22" s="68" t="s">
        <v>32</v>
      </c>
      <c r="D22" s="46">
        <f>'[8]NR 2020'!G22</f>
        <v>0</v>
      </c>
      <c r="E22" s="47">
        <f>'[8]NR 2020'!H22</f>
        <v>222.5</v>
      </c>
      <c r="F22" s="48">
        <f>D22+E22</f>
        <v>222.5</v>
      </c>
      <c r="G22" s="46">
        <f>SUM('[8]NR 2020'!M22)</f>
        <v>0</v>
      </c>
      <c r="H22" s="47">
        <f>SUM('[8]NR 2020'!N22)</f>
        <v>242</v>
      </c>
      <c r="I22" s="49">
        <f>G22+H22</f>
        <v>242</v>
      </c>
      <c r="J22" s="57">
        <f>'[8]NR 2020'!Y22</f>
        <v>0</v>
      </c>
      <c r="K22" s="58">
        <v>250</v>
      </c>
      <c r="L22" s="59">
        <f>J22+K22</f>
        <v>250</v>
      </c>
      <c r="M22" s="60">
        <v>0</v>
      </c>
      <c r="N22" s="69">
        <v>250</v>
      </c>
      <c r="O22" s="48">
        <f>M22+N22</f>
        <v>250</v>
      </c>
      <c r="P22" s="61">
        <v>0</v>
      </c>
      <c r="Q22" s="69">
        <v>260</v>
      </c>
      <c r="R22" s="48">
        <f>P22+Q22</f>
        <v>260</v>
      </c>
      <c r="S22" s="3"/>
    </row>
    <row r="23" spans="1:19" ht="15.75" thickBot="1" x14ac:dyDescent="0.3">
      <c r="A23" s="1"/>
      <c r="B23" s="70" t="s">
        <v>33</v>
      </c>
      <c r="C23" s="71" t="s">
        <v>34</v>
      </c>
      <c r="D23" s="46">
        <f>'[8]NR 2020'!G23</f>
        <v>0</v>
      </c>
      <c r="E23" s="47">
        <f>'[8]NR 2020'!H23</f>
        <v>0</v>
      </c>
      <c r="F23" s="72">
        <f>D23+E23</f>
        <v>0</v>
      </c>
      <c r="G23" s="46">
        <f>SUM('[8]NR 2020'!M23)</f>
        <v>0</v>
      </c>
      <c r="H23" s="47">
        <f>SUM('[8]NR 2020'!N23)</f>
        <v>0</v>
      </c>
      <c r="I23" s="73">
        <f>G23+H23</f>
        <v>0</v>
      </c>
      <c r="J23" s="57">
        <f>'[8]NR 2020'!Y23</f>
        <v>0</v>
      </c>
      <c r="K23" s="58">
        <f>'[8]NR 2020'!Z23</f>
        <v>0</v>
      </c>
      <c r="L23" s="59">
        <f>J23+K23</f>
        <v>0</v>
      </c>
      <c r="M23" s="74">
        <v>0</v>
      </c>
      <c r="N23" s="75">
        <v>0</v>
      </c>
      <c r="O23" s="72">
        <f>M23+N23</f>
        <v>0</v>
      </c>
      <c r="P23" s="76">
        <v>0</v>
      </c>
      <c r="Q23" s="75">
        <v>0</v>
      </c>
      <c r="R23" s="72">
        <f>P23+Q23</f>
        <v>0</v>
      </c>
      <c r="S23" s="3"/>
    </row>
    <row r="24" spans="1:19" ht="15.75" thickBot="1" x14ac:dyDescent="0.3">
      <c r="A24" s="1"/>
      <c r="B24" s="77" t="s">
        <v>35</v>
      </c>
      <c r="C24" s="78" t="s">
        <v>36</v>
      </c>
      <c r="D24" s="79">
        <f>SUM(D15:D21)</f>
        <v>41402.9</v>
      </c>
      <c r="E24" s="79">
        <f>SUM(E15:E21)</f>
        <v>514.70000000000005</v>
      </c>
      <c r="F24" s="79">
        <f>SUM(F15:F21)</f>
        <v>41917.599999999999</v>
      </c>
      <c r="G24" s="79">
        <f>SUM(G15:G21)</f>
        <v>38500</v>
      </c>
      <c r="H24" s="79">
        <f>SUM(H15:H21)</f>
        <v>515</v>
      </c>
      <c r="I24" s="80">
        <f>SUM(I15:I21)</f>
        <v>39015</v>
      </c>
      <c r="J24" s="81">
        <f>SUM(J15:J21)</f>
        <v>43640.4</v>
      </c>
      <c r="K24" s="81">
        <f>SUM(K15:K21)</f>
        <v>565</v>
      </c>
      <c r="L24" s="81">
        <f>SUM(L15:L21)</f>
        <v>44205.4</v>
      </c>
      <c r="M24" s="82">
        <f>SUM(M15:M23)</f>
        <v>44068.1</v>
      </c>
      <c r="N24" s="79">
        <f>SUM(N15:N21)</f>
        <v>566</v>
      </c>
      <c r="O24" s="79">
        <f>SUM(O15:O21)</f>
        <v>44634.1</v>
      </c>
      <c r="P24" s="79">
        <f>SUM(P15:P23)</f>
        <v>44474</v>
      </c>
      <c r="Q24" s="79">
        <f>SUM(Q15:Q21)</f>
        <v>583</v>
      </c>
      <c r="R24" s="79">
        <f>SUM(R15:R21)</f>
        <v>45057</v>
      </c>
      <c r="S24" s="3"/>
    </row>
    <row r="25" spans="1:19" ht="15.75" customHeight="1" thickBot="1" x14ac:dyDescent="0.3">
      <c r="A25" s="1"/>
      <c r="B25" s="83"/>
      <c r="C25" s="84" t="s">
        <v>37</v>
      </c>
      <c r="D25" s="85"/>
      <c r="E25" s="85"/>
      <c r="F25" s="86"/>
      <c r="G25" s="85"/>
      <c r="H25" s="85"/>
      <c r="I25" s="85"/>
      <c r="J25" s="87"/>
      <c r="K25" s="85"/>
      <c r="L25" s="86"/>
      <c r="M25" s="85"/>
      <c r="N25" s="85"/>
      <c r="O25" s="86"/>
      <c r="P25" s="85"/>
      <c r="Q25" s="85"/>
      <c r="R25" s="86"/>
      <c r="S25" s="3"/>
    </row>
    <row r="26" spans="1:19" x14ac:dyDescent="0.25">
      <c r="A26" s="1"/>
      <c r="B26" s="28" t="s">
        <v>4</v>
      </c>
      <c r="C26" s="29" t="s">
        <v>5</v>
      </c>
      <c r="D26" s="88" t="s">
        <v>38</v>
      </c>
      <c r="E26" s="89" t="s">
        <v>39</v>
      </c>
      <c r="F26" s="90" t="s">
        <v>40</v>
      </c>
      <c r="G26" s="91" t="s">
        <v>38</v>
      </c>
      <c r="H26" s="89" t="s">
        <v>39</v>
      </c>
      <c r="I26" s="92" t="s">
        <v>40</v>
      </c>
      <c r="J26" s="88" t="s">
        <v>38</v>
      </c>
      <c r="K26" s="89" t="s">
        <v>39</v>
      </c>
      <c r="L26" s="90" t="s">
        <v>40</v>
      </c>
      <c r="M26" s="93" t="s">
        <v>38</v>
      </c>
      <c r="N26" s="89" t="s">
        <v>39</v>
      </c>
      <c r="O26" s="90" t="s">
        <v>40</v>
      </c>
      <c r="P26" s="91" t="s">
        <v>38</v>
      </c>
      <c r="Q26" s="89" t="s">
        <v>39</v>
      </c>
      <c r="R26" s="90" t="s">
        <v>40</v>
      </c>
      <c r="S26" s="3"/>
    </row>
    <row r="27" spans="1:19" ht="15.75" thickBot="1" x14ac:dyDescent="0.3">
      <c r="A27" s="1"/>
      <c r="B27" s="36"/>
      <c r="C27" s="37"/>
      <c r="D27" s="94"/>
      <c r="E27" s="95"/>
      <c r="F27" s="96"/>
      <c r="G27" s="97"/>
      <c r="H27" s="95"/>
      <c r="I27" s="98"/>
      <c r="J27" s="94"/>
      <c r="K27" s="95"/>
      <c r="L27" s="96"/>
      <c r="M27" s="99"/>
      <c r="N27" s="95"/>
      <c r="O27" s="96"/>
      <c r="P27" s="97"/>
      <c r="Q27" s="95"/>
      <c r="R27" s="96"/>
      <c r="S27" s="3"/>
    </row>
    <row r="28" spans="1:19" x14ac:dyDescent="0.25">
      <c r="A28" s="1"/>
      <c r="B28" s="44" t="s">
        <v>41</v>
      </c>
      <c r="C28" s="100" t="s">
        <v>42</v>
      </c>
      <c r="D28" s="46">
        <f>'[8]NR 2020'!G28</f>
        <v>611.5</v>
      </c>
      <c r="E28" s="47">
        <f>'[8]NR 2020'!H28</f>
        <v>17.8</v>
      </c>
      <c r="F28" s="48">
        <f>D28+E28</f>
        <v>629.29999999999995</v>
      </c>
      <c r="G28" s="46">
        <f>SUM('[8]NR 2020'!M28)</f>
        <v>530</v>
      </c>
      <c r="H28" s="47">
        <f>SUM('[8]NR 2020'!N28)</f>
        <v>35</v>
      </c>
      <c r="I28" s="49">
        <f>G28+H28</f>
        <v>565</v>
      </c>
      <c r="J28" s="50">
        <f>'[8]NR 2020'!Y28</f>
        <v>550</v>
      </c>
      <c r="K28" s="51">
        <f>'[8]NR 2020'!Z28</f>
        <v>35</v>
      </c>
      <c r="L28" s="52">
        <f>J28+K28</f>
        <v>585</v>
      </c>
      <c r="M28" s="101">
        <v>555.5</v>
      </c>
      <c r="N28" s="101">
        <v>35</v>
      </c>
      <c r="O28" s="48">
        <f>M28+N28</f>
        <v>590.5</v>
      </c>
      <c r="P28" s="101">
        <v>561</v>
      </c>
      <c r="Q28" s="101">
        <v>35</v>
      </c>
      <c r="R28" s="48">
        <f>P28+Q28</f>
        <v>596</v>
      </c>
      <c r="S28" s="3"/>
    </row>
    <row r="29" spans="1:19" x14ac:dyDescent="0.25">
      <c r="A29" s="1"/>
      <c r="B29" s="54" t="s">
        <v>43</v>
      </c>
      <c r="C29" s="102" t="s">
        <v>44</v>
      </c>
      <c r="D29" s="46">
        <f>'[8]NR 2020'!G29</f>
        <v>3035.1</v>
      </c>
      <c r="E29" s="56">
        <f>'[8]NR 2020'!H29</f>
        <v>202.7</v>
      </c>
      <c r="F29" s="48">
        <f>D29+E29</f>
        <v>3237.7999999999997</v>
      </c>
      <c r="G29" s="46">
        <f>SUM('[8]NR 2020'!M29)</f>
        <v>2860</v>
      </c>
      <c r="H29" s="47">
        <f>SUM('[8]NR 2020'!N29)</f>
        <v>185</v>
      </c>
      <c r="I29" s="49">
        <f>G29+H29</f>
        <v>3045</v>
      </c>
      <c r="J29" s="57">
        <f>'[8]NR 2020'!Y29</f>
        <v>2899.3</v>
      </c>
      <c r="K29" s="103">
        <f>'[8]NR 2020'!Z29</f>
        <v>185</v>
      </c>
      <c r="L29" s="59">
        <f>J29+K29</f>
        <v>3084.3</v>
      </c>
      <c r="M29" s="104">
        <v>2928</v>
      </c>
      <c r="N29" s="105">
        <v>185</v>
      </c>
      <c r="O29" s="48">
        <f>M29+N29</f>
        <v>3113</v>
      </c>
      <c r="P29" s="104">
        <v>2957.2</v>
      </c>
      <c r="Q29" s="105">
        <v>200</v>
      </c>
      <c r="R29" s="48">
        <f>P29+Q29</f>
        <v>3157.2</v>
      </c>
      <c r="S29" s="3"/>
    </row>
    <row r="30" spans="1:19" x14ac:dyDescent="0.25">
      <c r="A30" s="1"/>
      <c r="B30" s="54" t="s">
        <v>45</v>
      </c>
      <c r="C30" s="68" t="s">
        <v>46</v>
      </c>
      <c r="D30" s="46">
        <f>'[8]NR 2020'!G30</f>
        <v>1830.8</v>
      </c>
      <c r="E30" s="56">
        <f>'[8]NR 2020'!H30</f>
        <v>47.3</v>
      </c>
      <c r="F30" s="48">
        <f>D30+E30</f>
        <v>1878.1</v>
      </c>
      <c r="G30" s="46">
        <f>SUM('[8]NR 2020'!M30)</f>
        <v>1912.7</v>
      </c>
      <c r="H30" s="47">
        <f>SUM('[8]NR 2020'!N30)</f>
        <v>110</v>
      </c>
      <c r="I30" s="49">
        <f>G30+H30</f>
        <v>2022.7</v>
      </c>
      <c r="J30" s="57">
        <f>'[8]NR 2020'!Y30</f>
        <v>1940</v>
      </c>
      <c r="K30" s="103">
        <v>160</v>
      </c>
      <c r="L30" s="59">
        <f>J30+K30</f>
        <v>2100</v>
      </c>
      <c r="M30" s="104">
        <v>1959.4</v>
      </c>
      <c r="N30" s="105">
        <v>161</v>
      </c>
      <c r="O30" s="48">
        <f>M30+N30</f>
        <v>2120.4</v>
      </c>
      <c r="P30" s="104">
        <v>1979</v>
      </c>
      <c r="Q30" s="105">
        <v>163</v>
      </c>
      <c r="R30" s="48">
        <f>P30+Q30</f>
        <v>2142</v>
      </c>
      <c r="S30" s="3"/>
    </row>
    <row r="31" spans="1:19" x14ac:dyDescent="0.25">
      <c r="A31" s="1"/>
      <c r="B31" s="54" t="s">
        <v>47</v>
      </c>
      <c r="C31" s="68" t="s">
        <v>48</v>
      </c>
      <c r="D31" s="46">
        <f>'[8]NR 2020'!G31</f>
        <v>855.5</v>
      </c>
      <c r="E31" s="47">
        <f>'[8]NR 2020'!H31</f>
        <v>0</v>
      </c>
      <c r="F31" s="48">
        <f>D31+E31</f>
        <v>855.5</v>
      </c>
      <c r="G31" s="46">
        <f>SUM('[8]NR 2020'!M31)</f>
        <v>755</v>
      </c>
      <c r="H31" s="47">
        <f>SUM('[8]NR 2020'!N31)</f>
        <v>0</v>
      </c>
      <c r="I31" s="49">
        <f>G31+H31</f>
        <v>755</v>
      </c>
      <c r="J31" s="57">
        <f>'[8]NR 2020'!Y31</f>
        <v>955</v>
      </c>
      <c r="K31" s="58">
        <f>'[8]NR 2020'!Z31</f>
        <v>0</v>
      </c>
      <c r="L31" s="59">
        <f>J31+K31</f>
        <v>955</v>
      </c>
      <c r="M31" s="104">
        <v>964.3</v>
      </c>
      <c r="N31" s="104">
        <v>0</v>
      </c>
      <c r="O31" s="48">
        <f>M31+N31</f>
        <v>964.3</v>
      </c>
      <c r="P31" s="104">
        <v>973.5</v>
      </c>
      <c r="Q31" s="104">
        <v>0</v>
      </c>
      <c r="R31" s="48">
        <f>P31+Q31</f>
        <v>973.5</v>
      </c>
      <c r="S31" s="3"/>
    </row>
    <row r="32" spans="1:19" x14ac:dyDescent="0.25">
      <c r="A32" s="1"/>
      <c r="B32" s="54" t="s">
        <v>49</v>
      </c>
      <c r="C32" s="68" t="s">
        <v>50</v>
      </c>
      <c r="D32" s="46">
        <f>'[8]NR 2020'!G32</f>
        <v>24281.599999999999</v>
      </c>
      <c r="E32" s="47">
        <f>'[8]NR 2020'!H32</f>
        <v>154.1</v>
      </c>
      <c r="F32" s="48">
        <f>D32+E32</f>
        <v>24435.699999999997</v>
      </c>
      <c r="G32" s="46">
        <f>SUM('[8]NR 2020'!M32)</f>
        <v>22955</v>
      </c>
      <c r="H32" s="47">
        <f>SUM('[8]NR 2020'!N32)</f>
        <v>167</v>
      </c>
      <c r="I32" s="49">
        <f>G32+H32</f>
        <v>23122</v>
      </c>
      <c r="J32" s="57">
        <f>'[8]NR 2020'!Y32</f>
        <v>26580</v>
      </c>
      <c r="K32" s="58">
        <f>'[8]NR 2020'!Z32</f>
        <v>167</v>
      </c>
      <c r="L32" s="59">
        <f>J32+K32</f>
        <v>26747</v>
      </c>
      <c r="M32" s="104">
        <v>26853.599999999999</v>
      </c>
      <c r="N32" s="104">
        <v>167</v>
      </c>
      <c r="O32" s="48">
        <f>M32+N32</f>
        <v>27020.6</v>
      </c>
      <c r="P32" s="104">
        <v>27119.599999999999</v>
      </c>
      <c r="Q32" s="104">
        <v>167</v>
      </c>
      <c r="R32" s="48">
        <f>P32+Q32</f>
        <v>27286.6</v>
      </c>
      <c r="S32" s="3"/>
    </row>
    <row r="33" spans="1:19" x14ac:dyDescent="0.25">
      <c r="A33" s="1"/>
      <c r="B33" s="54" t="s">
        <v>51</v>
      </c>
      <c r="C33" s="65" t="s">
        <v>52</v>
      </c>
      <c r="D33" s="46">
        <f>'[8]NR 2020'!G33</f>
        <v>23893.399999999998</v>
      </c>
      <c r="E33" s="47">
        <f>'[8]NR 2020'!H33</f>
        <v>37</v>
      </c>
      <c r="F33" s="48">
        <f>D33+E33</f>
        <v>23930.399999999998</v>
      </c>
      <c r="G33" s="46">
        <f>SUM('[8]NR 2020'!M33)</f>
        <v>22735</v>
      </c>
      <c r="H33" s="47">
        <f>SUM('[8]NR 2020'!N33)</f>
        <v>40</v>
      </c>
      <c r="I33" s="49">
        <f>G33+H33</f>
        <v>22775</v>
      </c>
      <c r="J33" s="57">
        <v>26400</v>
      </c>
      <c r="K33" s="58">
        <f>'[8]NR 2020'!Z33</f>
        <v>40</v>
      </c>
      <c r="L33" s="59">
        <f>J33+K33</f>
        <v>26440</v>
      </c>
      <c r="M33" s="104">
        <v>26673</v>
      </c>
      <c r="N33" s="104">
        <v>40</v>
      </c>
      <c r="O33" s="48">
        <f>M33+N33</f>
        <v>26713</v>
      </c>
      <c r="P33" s="104">
        <v>26938.6</v>
      </c>
      <c r="Q33" s="104">
        <v>40</v>
      </c>
      <c r="R33" s="48">
        <f>P33+Q33</f>
        <v>26978.6</v>
      </c>
      <c r="S33" s="3"/>
    </row>
    <row r="34" spans="1:19" x14ac:dyDescent="0.25">
      <c r="A34" s="1"/>
      <c r="B34" s="54" t="s">
        <v>53</v>
      </c>
      <c r="C34" s="106" t="s">
        <v>54</v>
      </c>
      <c r="D34" s="46">
        <f>'[8]NR 2020'!G34</f>
        <v>388.20000000000005</v>
      </c>
      <c r="E34" s="47">
        <f>'[8]NR 2020'!H34</f>
        <v>117.1</v>
      </c>
      <c r="F34" s="48">
        <f>D34+E34</f>
        <v>505.30000000000007</v>
      </c>
      <c r="G34" s="46">
        <f>SUM('[8]NR 2020'!M34)</f>
        <v>220</v>
      </c>
      <c r="H34" s="47">
        <f>SUM('[8]NR 2020'!N34)</f>
        <v>127</v>
      </c>
      <c r="I34" s="49">
        <f>G34+H34</f>
        <v>347</v>
      </c>
      <c r="J34" s="57">
        <v>180</v>
      </c>
      <c r="K34" s="58">
        <f>'[8]NR 2020'!Z34</f>
        <v>127</v>
      </c>
      <c r="L34" s="59">
        <f>J34+K34</f>
        <v>307</v>
      </c>
      <c r="M34" s="104">
        <v>180</v>
      </c>
      <c r="N34" s="104">
        <v>127</v>
      </c>
      <c r="O34" s="48">
        <f>M34+N34</f>
        <v>307</v>
      </c>
      <c r="P34" s="104">
        <v>181</v>
      </c>
      <c r="Q34" s="104">
        <v>127</v>
      </c>
      <c r="R34" s="48">
        <f>P34+Q34</f>
        <v>308</v>
      </c>
      <c r="S34" s="3"/>
    </row>
    <row r="35" spans="1:19" x14ac:dyDescent="0.25">
      <c r="A35" s="1"/>
      <c r="B35" s="54" t="s">
        <v>55</v>
      </c>
      <c r="C35" s="68" t="s">
        <v>56</v>
      </c>
      <c r="D35" s="46">
        <f>'[8]NR 2020'!G35</f>
        <v>8167.7999999999993</v>
      </c>
      <c r="E35" s="47">
        <f>'[8]NR 2020'!H35</f>
        <v>16.399999999999999</v>
      </c>
      <c r="F35" s="48">
        <f>D35+E35</f>
        <v>8184.1999999999989</v>
      </c>
      <c r="G35" s="46">
        <f>SUM('[8]NR 2020'!M35)</f>
        <v>7721</v>
      </c>
      <c r="H35" s="47">
        <f>SUM('[8]NR 2020'!N35)</f>
        <v>17</v>
      </c>
      <c r="I35" s="49">
        <f>G35+H35</f>
        <v>7738</v>
      </c>
      <c r="J35" s="57">
        <f>'[8]NR 2020'!Y35</f>
        <v>8689.4</v>
      </c>
      <c r="K35" s="58">
        <f>'[8]NR 2020'!Z35</f>
        <v>17</v>
      </c>
      <c r="L35" s="59">
        <f>J35+K35</f>
        <v>8706.4</v>
      </c>
      <c r="M35" s="104">
        <v>8776.2000000000007</v>
      </c>
      <c r="N35" s="104">
        <v>17</v>
      </c>
      <c r="O35" s="48">
        <f>M35+N35</f>
        <v>8793.2000000000007</v>
      </c>
      <c r="P35" s="104">
        <v>8863.9</v>
      </c>
      <c r="Q35" s="104">
        <v>17</v>
      </c>
      <c r="R35" s="48">
        <f>P35+Q35</f>
        <v>8880.9</v>
      </c>
      <c r="S35" s="3"/>
    </row>
    <row r="36" spans="1:19" x14ac:dyDescent="0.25">
      <c r="A36" s="1"/>
      <c r="B36" s="54" t="s">
        <v>57</v>
      </c>
      <c r="C36" s="68" t="s">
        <v>58</v>
      </c>
      <c r="D36" s="46">
        <f>'[8]NR 2020'!G36</f>
        <v>0</v>
      </c>
      <c r="E36" s="47">
        <f>'[8]NR 2020'!H36</f>
        <v>0</v>
      </c>
      <c r="F36" s="48">
        <f>D36+E36</f>
        <v>0</v>
      </c>
      <c r="G36" s="46">
        <f>SUM('[8]NR 2020'!M36)</f>
        <v>0</v>
      </c>
      <c r="H36" s="47">
        <f>SUM('[8]NR 2020'!N36)</f>
        <v>0</v>
      </c>
      <c r="I36" s="49">
        <f>G36+H36</f>
        <v>0</v>
      </c>
      <c r="J36" s="57">
        <f>'[8]NR 2020'!Y36</f>
        <v>0</v>
      </c>
      <c r="K36" s="58">
        <f>'[8]NR 2020'!Z36</f>
        <v>0</v>
      </c>
      <c r="L36" s="59">
        <f>J36+K36</f>
        <v>0</v>
      </c>
      <c r="M36" s="104">
        <v>0</v>
      </c>
      <c r="N36" s="104">
        <v>0</v>
      </c>
      <c r="O36" s="48">
        <f>M36+N36</f>
        <v>0</v>
      </c>
      <c r="P36" s="104">
        <v>0</v>
      </c>
      <c r="Q36" s="104">
        <v>0</v>
      </c>
      <c r="R36" s="48">
        <f>P36+Q36</f>
        <v>0</v>
      </c>
      <c r="S36" s="3"/>
    </row>
    <row r="37" spans="1:19" x14ac:dyDescent="0.25">
      <c r="A37" s="1"/>
      <c r="B37" s="54" t="s">
        <v>59</v>
      </c>
      <c r="C37" s="68" t="s">
        <v>60</v>
      </c>
      <c r="D37" s="46">
        <f>'[8]NR 2020'!G37</f>
        <v>867</v>
      </c>
      <c r="E37" s="47">
        <f>'[8]NR 2020'!H37</f>
        <v>0</v>
      </c>
      <c r="F37" s="48">
        <f>D37+E37</f>
        <v>867</v>
      </c>
      <c r="G37" s="46">
        <f>SUM('[8]NR 2020'!M37)</f>
        <v>868.3</v>
      </c>
      <c r="H37" s="47">
        <f>SUM('[8]NR 2020'!N37)</f>
        <v>0</v>
      </c>
      <c r="I37" s="49">
        <f>G37+H37</f>
        <v>868.3</v>
      </c>
      <c r="J37" s="57">
        <f>'[8]NR 2020'!Y37</f>
        <v>947.7</v>
      </c>
      <c r="K37" s="58">
        <f>'[8]NR 2020'!Z37</f>
        <v>0</v>
      </c>
      <c r="L37" s="59">
        <f>J37+K37</f>
        <v>947.7</v>
      </c>
      <c r="M37" s="104">
        <v>939</v>
      </c>
      <c r="N37" s="104">
        <v>0</v>
      </c>
      <c r="O37" s="48">
        <f>M37+N37</f>
        <v>939</v>
      </c>
      <c r="P37" s="104">
        <v>919</v>
      </c>
      <c r="Q37" s="104">
        <v>0</v>
      </c>
      <c r="R37" s="48">
        <f>P37+Q37</f>
        <v>919</v>
      </c>
      <c r="S37" s="3"/>
    </row>
    <row r="38" spans="1:19" ht="15.75" thickBot="1" x14ac:dyDescent="0.3">
      <c r="A38" s="1"/>
      <c r="B38" s="107" t="s">
        <v>61</v>
      </c>
      <c r="C38" s="108" t="s">
        <v>62</v>
      </c>
      <c r="D38" s="46">
        <f>'[8]NR 2020'!G38</f>
        <v>1579.5</v>
      </c>
      <c r="E38" s="47">
        <f>'[8]NR 2020'!H38</f>
        <v>0.8</v>
      </c>
      <c r="F38" s="72">
        <f>D38+E38</f>
        <v>1580.3</v>
      </c>
      <c r="G38" s="46">
        <f>SUM('[8]NR 2020'!M38)</f>
        <v>898</v>
      </c>
      <c r="H38" s="47">
        <f>SUM('[8]NR 2020'!N38)</f>
        <v>1</v>
      </c>
      <c r="I38" s="73">
        <f>G38+H38</f>
        <v>899</v>
      </c>
      <c r="J38" s="57">
        <v>1079</v>
      </c>
      <c r="K38" s="58">
        <f>'[8]NR 2020'!Z38</f>
        <v>1</v>
      </c>
      <c r="L38" s="59">
        <f>J38+K38</f>
        <v>1080</v>
      </c>
      <c r="M38" s="109">
        <v>1092.0999999999999</v>
      </c>
      <c r="N38" s="109">
        <v>1</v>
      </c>
      <c r="O38" s="72">
        <f>M38+N38</f>
        <v>1093.0999999999999</v>
      </c>
      <c r="P38" s="109">
        <v>1100.8</v>
      </c>
      <c r="Q38" s="109">
        <v>1</v>
      </c>
      <c r="R38" s="72">
        <f>P38+Q38</f>
        <v>1101.8</v>
      </c>
      <c r="S38" s="3"/>
    </row>
    <row r="39" spans="1:19" ht="15.75" thickBot="1" x14ac:dyDescent="0.3">
      <c r="A39" s="1"/>
      <c r="B39" s="77" t="s">
        <v>63</v>
      </c>
      <c r="C39" s="110" t="s">
        <v>64</v>
      </c>
      <c r="D39" s="111">
        <f>SUM(D28:D32)+SUM(D35:D38)</f>
        <v>41228.800000000003</v>
      </c>
      <c r="E39" s="111">
        <f>SUM(E28:E32)+SUM(E35:E38)</f>
        <v>439.09999999999997</v>
      </c>
      <c r="F39" s="112">
        <f>SUM(F35:F38)+SUM(F28:F32)</f>
        <v>41667.899999999994</v>
      </c>
      <c r="G39" s="111">
        <f>SUM(G28:G32)+SUM(G35:G38)</f>
        <v>38500</v>
      </c>
      <c r="H39" s="111">
        <f>SUM(H28:H32)+SUM(H35:H38)</f>
        <v>515</v>
      </c>
      <c r="I39" s="113">
        <f>SUM(I35:I38)+SUM(I28:I32)</f>
        <v>39015</v>
      </c>
      <c r="J39" s="114">
        <f>SUM(J28:J32)+SUM(J35:J38)</f>
        <v>43640.4</v>
      </c>
      <c r="K39" s="115">
        <f>SUM(K28:K32)+SUM(K35:K38)</f>
        <v>565</v>
      </c>
      <c r="L39" s="114">
        <f>SUM(L35:L38)+SUM(L28:L32)</f>
        <v>44205.4</v>
      </c>
      <c r="M39" s="111">
        <f>SUM(M28:M32)+SUM(M35:M38)</f>
        <v>44068.1</v>
      </c>
      <c r="N39" s="111">
        <f>SUM(N28:N32)+SUM(N35:N38)</f>
        <v>566</v>
      </c>
      <c r="O39" s="112">
        <f>SUM(O35:O38)+SUM(O28:O32)</f>
        <v>44634.1</v>
      </c>
      <c r="P39" s="111">
        <f>SUM(P28:P32)+SUM(P35:P38)</f>
        <v>44473.999999999993</v>
      </c>
      <c r="Q39" s="111">
        <f>SUM(Q28:Q32)+SUM(Q35:Q38)</f>
        <v>583</v>
      </c>
      <c r="R39" s="112">
        <f>SUM(R35:R38)+SUM(R28:R32)</f>
        <v>45056.999999999993</v>
      </c>
      <c r="S39" s="3"/>
    </row>
    <row r="40" spans="1:19" ht="19.5" thickBot="1" x14ac:dyDescent="0.35">
      <c r="A40" s="1"/>
      <c r="B40" s="116" t="s">
        <v>65</v>
      </c>
      <c r="C40" s="117" t="s">
        <v>66</v>
      </c>
      <c r="D40" s="118">
        <f>D24-D39</f>
        <v>174.09999999999854</v>
      </c>
      <c r="E40" s="118">
        <f>E24-E39</f>
        <v>75.60000000000008</v>
      </c>
      <c r="F40" s="119">
        <f>F24-F39</f>
        <v>249.70000000000437</v>
      </c>
      <c r="G40" s="118">
        <f>G24-G39</f>
        <v>0</v>
      </c>
      <c r="H40" s="118">
        <f>H24-H39</f>
        <v>0</v>
      </c>
      <c r="I40" s="120">
        <f>I24-I39</f>
        <v>0</v>
      </c>
      <c r="J40" s="118">
        <f>J24-J39</f>
        <v>0</v>
      </c>
      <c r="K40" s="118">
        <f>K24-K39</f>
        <v>0</v>
      </c>
      <c r="L40" s="119">
        <f>L24-L39</f>
        <v>0</v>
      </c>
      <c r="M40" s="121">
        <f>M24-M39</f>
        <v>0</v>
      </c>
      <c r="N40" s="118">
        <f>N24-N39</f>
        <v>0</v>
      </c>
      <c r="O40" s="119">
        <f>O24-O39</f>
        <v>0</v>
      </c>
      <c r="P40" s="118">
        <f>P24-P39</f>
        <v>0</v>
      </c>
      <c r="Q40" s="118">
        <f>Q24-Q39</f>
        <v>0</v>
      </c>
      <c r="R40" s="119">
        <f>R24-R39</f>
        <v>0</v>
      </c>
      <c r="S40" s="3"/>
    </row>
    <row r="41" spans="1:19" ht="15.75" thickBot="1" x14ac:dyDescent="0.3">
      <c r="A41" s="1"/>
      <c r="B41" s="122" t="s">
        <v>67</v>
      </c>
      <c r="C41" s="123" t="s">
        <v>68</v>
      </c>
      <c r="D41" s="124"/>
      <c r="E41" s="125"/>
      <c r="F41" s="126">
        <f>F40-D16</f>
        <v>-4561.2999999999956</v>
      </c>
      <c r="G41" s="124"/>
      <c r="H41" s="127"/>
      <c r="I41" s="128">
        <f>I40-G16</f>
        <v>-4773</v>
      </c>
      <c r="J41" s="129"/>
      <c r="K41" s="127"/>
      <c r="L41" s="126">
        <f>L40-J16</f>
        <v>-5145</v>
      </c>
      <c r="M41" s="130"/>
      <c r="N41" s="127"/>
      <c r="O41" s="126">
        <f>O40-M16</f>
        <v>-5178</v>
      </c>
      <c r="P41" s="124"/>
      <c r="Q41" s="127"/>
      <c r="R41" s="126">
        <f>R40-P16</f>
        <v>-5198</v>
      </c>
      <c r="S41" s="3"/>
    </row>
    <row r="42" spans="1:19" s="136" customFormat="1" ht="8.25" customHeight="1" thickBot="1" x14ac:dyDescent="0.3">
      <c r="A42" s="131"/>
      <c r="B42" s="132"/>
      <c r="C42" s="133"/>
      <c r="D42" s="131"/>
      <c r="E42" s="134"/>
      <c r="F42" s="134"/>
      <c r="G42" s="131"/>
      <c r="H42" s="134"/>
      <c r="I42" s="134"/>
      <c r="J42" s="134"/>
      <c r="K42" s="134"/>
      <c r="L42" s="135"/>
      <c r="M42" s="135"/>
      <c r="N42" s="135"/>
      <c r="O42" s="135"/>
      <c r="P42" s="135"/>
      <c r="Q42" s="135"/>
      <c r="R42" s="135"/>
      <c r="S42" s="135"/>
    </row>
    <row r="43" spans="1:19" s="136" customFormat="1" ht="15.75" customHeight="1" x14ac:dyDescent="0.25">
      <c r="A43" s="131"/>
      <c r="B43" s="137"/>
      <c r="C43" s="138" t="s">
        <v>69</v>
      </c>
      <c r="D43" s="139" t="s">
        <v>70</v>
      </c>
      <c r="E43" s="134"/>
      <c r="F43" s="140"/>
      <c r="G43" s="139" t="s">
        <v>71</v>
      </c>
      <c r="H43" s="134"/>
      <c r="I43" s="134"/>
      <c r="J43" s="139" t="s">
        <v>72</v>
      </c>
      <c r="K43" s="134"/>
      <c r="L43" s="134"/>
      <c r="M43" s="139" t="s">
        <v>73</v>
      </c>
      <c r="N43" s="135"/>
      <c r="O43" s="135"/>
      <c r="P43" s="139" t="s">
        <v>73</v>
      </c>
      <c r="Q43" s="135"/>
      <c r="R43" s="135"/>
      <c r="S43" s="135"/>
    </row>
    <row r="44" spans="1:19" ht="15.75" thickBot="1" x14ac:dyDescent="0.3">
      <c r="A44" s="1"/>
      <c r="B44" s="137"/>
      <c r="C44" s="141"/>
      <c r="D44" s="142">
        <v>670.3</v>
      </c>
      <c r="E44" s="134"/>
      <c r="F44" s="140"/>
      <c r="G44" s="142">
        <v>670.9</v>
      </c>
      <c r="H44" s="143"/>
      <c r="I44" s="143"/>
      <c r="J44" s="142">
        <v>748.5</v>
      </c>
      <c r="K44" s="143"/>
      <c r="L44" s="143"/>
      <c r="M44" s="142">
        <v>748.8</v>
      </c>
      <c r="N44" s="3"/>
      <c r="O44" s="3"/>
      <c r="P44" s="142">
        <v>748.8</v>
      </c>
      <c r="Q44" s="3"/>
      <c r="R44" s="3"/>
      <c r="S44" s="3"/>
    </row>
    <row r="45" spans="1:19" s="136" customFormat="1" ht="8.25" customHeight="1" thickBot="1" x14ac:dyDescent="0.3">
      <c r="A45" s="131"/>
      <c r="B45" s="137"/>
      <c r="C45" s="133"/>
      <c r="D45" s="134"/>
      <c r="E45" s="134"/>
      <c r="F45" s="140"/>
      <c r="G45" s="134"/>
      <c r="H45" s="134"/>
      <c r="I45" s="140"/>
      <c r="J45" s="140"/>
      <c r="K45" s="140"/>
      <c r="L45" s="135"/>
      <c r="M45" s="135"/>
      <c r="N45" s="135"/>
      <c r="O45" s="135"/>
      <c r="P45" s="135"/>
      <c r="Q45" s="135"/>
      <c r="R45" s="135"/>
      <c r="S45" s="135"/>
    </row>
    <row r="46" spans="1:19" s="136" customFormat="1" ht="37.5" customHeight="1" thickBot="1" x14ac:dyDescent="0.3">
      <c r="A46" s="131"/>
      <c r="B46" s="137"/>
      <c r="C46" s="138" t="s">
        <v>74</v>
      </c>
      <c r="D46" s="144" t="s">
        <v>75</v>
      </c>
      <c r="E46" s="145" t="s">
        <v>76</v>
      </c>
      <c r="F46" s="140"/>
      <c r="G46" s="144" t="s">
        <v>75</v>
      </c>
      <c r="H46" s="145" t="s">
        <v>76</v>
      </c>
      <c r="I46" s="135"/>
      <c r="J46" s="144" t="s">
        <v>75</v>
      </c>
      <c r="K46" s="145" t="s">
        <v>76</v>
      </c>
      <c r="L46" s="146"/>
      <c r="M46" s="144" t="s">
        <v>75</v>
      </c>
      <c r="N46" s="145" t="s">
        <v>76</v>
      </c>
      <c r="O46" s="135"/>
      <c r="P46" s="144" t="s">
        <v>75</v>
      </c>
      <c r="Q46" s="145" t="s">
        <v>76</v>
      </c>
      <c r="R46" s="135"/>
      <c r="S46" s="135"/>
    </row>
    <row r="47" spans="1:19" ht="15.75" thickBot="1" x14ac:dyDescent="0.3">
      <c r="A47" s="1"/>
      <c r="B47" s="147"/>
      <c r="C47" s="148"/>
      <c r="D47" s="149">
        <v>0</v>
      </c>
      <c r="E47" s="150">
        <v>0</v>
      </c>
      <c r="F47" s="140"/>
      <c r="G47" s="149">
        <v>0</v>
      </c>
      <c r="H47" s="150">
        <v>0</v>
      </c>
      <c r="I47" s="3"/>
      <c r="J47" s="149">
        <v>0</v>
      </c>
      <c r="K47" s="150">
        <v>0</v>
      </c>
      <c r="L47" s="143"/>
      <c r="M47" s="149">
        <v>0</v>
      </c>
      <c r="N47" s="150">
        <v>0</v>
      </c>
      <c r="O47" s="3"/>
      <c r="P47" s="149">
        <v>0</v>
      </c>
      <c r="Q47" s="150">
        <v>0</v>
      </c>
      <c r="R47" s="3"/>
      <c r="S47" s="3"/>
    </row>
    <row r="48" spans="1:19" x14ac:dyDescent="0.25">
      <c r="A48" s="1"/>
      <c r="B48" s="147"/>
      <c r="C48" s="133"/>
      <c r="D48" s="134"/>
      <c r="E48" s="134"/>
      <c r="F48" s="140"/>
      <c r="G48" s="134"/>
      <c r="H48" s="134"/>
      <c r="I48" s="140"/>
      <c r="J48" s="140"/>
      <c r="K48" s="140"/>
      <c r="L48" s="135"/>
      <c r="M48" s="3"/>
      <c r="N48" s="135"/>
      <c r="O48" s="135"/>
      <c r="P48" s="3"/>
      <c r="Q48" s="3"/>
      <c r="R48" s="3"/>
      <c r="S48" s="3"/>
    </row>
    <row r="49" spans="1:21" x14ac:dyDescent="0.25">
      <c r="A49" s="1"/>
      <c r="B49" s="147"/>
      <c r="C49" s="151" t="s">
        <v>77</v>
      </c>
      <c r="D49" s="152" t="s">
        <v>78</v>
      </c>
      <c r="E49" s="134"/>
      <c r="F49" s="3"/>
      <c r="G49" s="152" t="s">
        <v>79</v>
      </c>
      <c r="H49" s="3"/>
      <c r="I49" s="3"/>
      <c r="J49" s="152" t="s">
        <v>80</v>
      </c>
      <c r="K49" s="3"/>
      <c r="L49" s="153"/>
      <c r="M49" s="152" t="s">
        <v>81</v>
      </c>
      <c r="N49" s="153"/>
      <c r="O49" s="153"/>
      <c r="P49" s="152" t="s">
        <v>82</v>
      </c>
      <c r="Q49" s="3"/>
      <c r="R49" s="3"/>
      <c r="S49" s="3"/>
    </row>
    <row r="50" spans="1:21" x14ac:dyDescent="0.25">
      <c r="A50" s="1"/>
      <c r="B50" s="147"/>
      <c r="C50" s="154" t="s">
        <v>83</v>
      </c>
      <c r="D50" s="155"/>
      <c r="E50" s="134"/>
      <c r="F50" s="3"/>
      <c r="G50" s="155"/>
      <c r="H50" s="3"/>
      <c r="I50" s="3"/>
      <c r="J50" s="155"/>
      <c r="K50" s="3"/>
      <c r="L50" s="156"/>
      <c r="M50" s="155"/>
      <c r="N50" s="156"/>
      <c r="O50" s="156"/>
      <c r="P50" s="155"/>
      <c r="Q50" s="3"/>
      <c r="R50" s="3"/>
      <c r="S50" s="3"/>
    </row>
    <row r="51" spans="1:21" x14ac:dyDescent="0.25">
      <c r="A51" s="1"/>
      <c r="B51" s="147"/>
      <c r="C51" s="154" t="s">
        <v>84</v>
      </c>
      <c r="D51" s="155">
        <v>878.2</v>
      </c>
      <c r="E51" s="134"/>
      <c r="F51" s="3"/>
      <c r="G51" s="155">
        <v>938.3</v>
      </c>
      <c r="H51" s="3"/>
      <c r="I51" s="3"/>
      <c r="J51" s="155">
        <v>888.3</v>
      </c>
      <c r="K51" s="3"/>
      <c r="L51" s="156"/>
      <c r="M51" s="155">
        <v>838.3</v>
      </c>
      <c r="N51" s="156"/>
      <c r="O51" s="156"/>
      <c r="P51" s="155">
        <v>788.3</v>
      </c>
      <c r="Q51" s="3"/>
      <c r="R51" s="3"/>
      <c r="S51" s="3"/>
    </row>
    <row r="52" spans="1:21" x14ac:dyDescent="0.25">
      <c r="A52" s="1"/>
      <c r="B52" s="147"/>
      <c r="C52" s="154" t="s">
        <v>85</v>
      </c>
      <c r="D52" s="155">
        <v>170</v>
      </c>
      <c r="E52" s="134"/>
      <c r="F52" s="3"/>
      <c r="G52" s="155">
        <v>213.9</v>
      </c>
      <c r="H52" s="3"/>
      <c r="I52" s="3"/>
      <c r="J52" s="155">
        <v>237.2</v>
      </c>
      <c r="K52" s="3"/>
      <c r="L52" s="156"/>
      <c r="M52" s="155">
        <v>277</v>
      </c>
      <c r="N52" s="156"/>
      <c r="O52" s="156"/>
      <c r="P52" s="155">
        <v>296.7</v>
      </c>
      <c r="Q52" s="3"/>
      <c r="R52" s="3"/>
      <c r="S52" s="3"/>
    </row>
    <row r="53" spans="1:21" x14ac:dyDescent="0.25">
      <c r="A53" s="1"/>
      <c r="B53" s="147"/>
      <c r="C53" s="154" t="s">
        <v>86</v>
      </c>
      <c r="D53" s="155">
        <v>116</v>
      </c>
      <c r="E53" s="134"/>
      <c r="F53" s="3"/>
      <c r="G53" s="155">
        <v>119.1</v>
      </c>
      <c r="H53" s="3"/>
      <c r="I53" s="3"/>
      <c r="J53" s="155">
        <v>109.1</v>
      </c>
      <c r="K53" s="3"/>
      <c r="L53" s="156"/>
      <c r="M53" s="155">
        <v>99.1</v>
      </c>
      <c r="N53" s="156"/>
      <c r="O53" s="156"/>
      <c r="P53" s="155">
        <v>89.1</v>
      </c>
      <c r="Q53" s="3"/>
      <c r="R53" s="3"/>
      <c r="S53" s="3"/>
    </row>
    <row r="54" spans="1:21" x14ac:dyDescent="0.25">
      <c r="A54" s="1"/>
      <c r="B54" s="147"/>
      <c r="C54" s="157" t="s">
        <v>87</v>
      </c>
      <c r="D54" s="155">
        <v>565.1</v>
      </c>
      <c r="E54" s="134"/>
      <c r="F54" s="3"/>
      <c r="G54" s="155">
        <v>488.1</v>
      </c>
      <c r="H54" s="3"/>
      <c r="I54" s="3"/>
      <c r="J54" s="155">
        <v>418.1</v>
      </c>
      <c r="K54" s="3"/>
      <c r="L54" s="156"/>
      <c r="M54" s="155">
        <v>353.1</v>
      </c>
      <c r="N54" s="156"/>
      <c r="O54" s="156"/>
      <c r="P54" s="155">
        <v>293.10000000000002</v>
      </c>
      <c r="Q54" s="3"/>
      <c r="R54" s="3"/>
      <c r="S54" s="3"/>
    </row>
    <row r="55" spans="1:21" ht="10.5" customHeight="1" x14ac:dyDescent="0.25">
      <c r="A55" s="1"/>
      <c r="B55" s="147"/>
      <c r="C55" s="133"/>
      <c r="D55" s="134"/>
      <c r="E55" s="134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</row>
    <row r="56" spans="1:21" x14ac:dyDescent="0.25">
      <c r="A56" s="1"/>
      <c r="B56" s="147"/>
      <c r="C56" s="151" t="s">
        <v>88</v>
      </c>
      <c r="D56" s="152" t="s">
        <v>78</v>
      </c>
      <c r="E56" s="134"/>
      <c r="F56" s="140"/>
      <c r="G56" s="152" t="s">
        <v>89</v>
      </c>
      <c r="H56" s="134"/>
      <c r="I56" s="140"/>
      <c r="J56" s="152" t="s">
        <v>80</v>
      </c>
      <c r="K56" s="140"/>
      <c r="L56" s="3"/>
      <c r="M56" s="152" t="s">
        <v>81</v>
      </c>
      <c r="N56" s="153"/>
      <c r="O56" s="153"/>
      <c r="P56" s="152" t="s">
        <v>82</v>
      </c>
      <c r="Q56" s="3"/>
      <c r="R56" s="3"/>
      <c r="S56" s="3"/>
    </row>
    <row r="57" spans="1:21" x14ac:dyDescent="0.25">
      <c r="A57" s="1"/>
      <c r="B57" s="147"/>
      <c r="C57" s="154"/>
      <c r="D57" s="158">
        <v>67.400000000000006</v>
      </c>
      <c r="E57" s="134"/>
      <c r="F57" s="140"/>
      <c r="G57" s="158">
        <v>69</v>
      </c>
      <c r="H57" s="134"/>
      <c r="I57" s="140"/>
      <c r="J57" s="158">
        <v>70</v>
      </c>
      <c r="K57" s="140"/>
      <c r="L57" s="3"/>
      <c r="M57" s="158">
        <v>70</v>
      </c>
      <c r="N57" s="3"/>
      <c r="O57" s="3"/>
      <c r="P57" s="158">
        <v>70</v>
      </c>
      <c r="Q57" s="3"/>
      <c r="R57" s="3"/>
      <c r="S57" s="3"/>
    </row>
    <row r="58" spans="1:21" x14ac:dyDescent="0.25">
      <c r="A58" s="1"/>
      <c r="B58" s="147"/>
      <c r="C58" s="133"/>
      <c r="D58" s="134"/>
      <c r="E58" s="134"/>
      <c r="F58" s="140"/>
      <c r="G58" s="134"/>
      <c r="H58" s="134"/>
      <c r="I58" s="140"/>
      <c r="J58" s="140"/>
      <c r="K58" s="140"/>
      <c r="L58" s="3"/>
      <c r="M58" s="3"/>
      <c r="N58" s="3"/>
      <c r="O58" s="3"/>
      <c r="P58" s="3"/>
      <c r="Q58" s="3"/>
      <c r="R58" s="3"/>
      <c r="S58" s="3"/>
    </row>
    <row r="59" spans="1:21" x14ac:dyDescent="0.25">
      <c r="A59" s="1"/>
      <c r="B59" s="159" t="s">
        <v>90</v>
      </c>
      <c r="C59" s="160"/>
      <c r="D59" s="161"/>
      <c r="E59" s="161"/>
      <c r="F59" s="161"/>
      <c r="G59" s="161"/>
      <c r="H59" s="161"/>
      <c r="I59" s="161"/>
      <c r="J59" s="161"/>
      <c r="K59" s="161"/>
      <c r="L59" s="162"/>
      <c r="M59" s="162"/>
      <c r="N59" s="162"/>
      <c r="O59" s="162"/>
      <c r="P59" s="162"/>
      <c r="Q59" s="162"/>
      <c r="R59" s="163"/>
      <c r="S59" s="3"/>
    </row>
    <row r="60" spans="1:21" x14ac:dyDescent="0.25">
      <c r="A60" s="1"/>
      <c r="B60" s="164"/>
      <c r="C60" s="136"/>
      <c r="D60" s="136"/>
      <c r="E60" s="136"/>
      <c r="F60" s="136"/>
      <c r="G60" s="136"/>
      <c r="H60" s="136"/>
      <c r="I60" s="136"/>
      <c r="J60" s="136"/>
      <c r="K60" s="136"/>
      <c r="L60" s="136"/>
      <c r="M60" s="136"/>
      <c r="N60" s="136"/>
      <c r="O60" s="136"/>
      <c r="P60" s="136"/>
      <c r="Q60" s="136"/>
      <c r="R60" s="165"/>
      <c r="S60" s="3"/>
    </row>
    <row r="61" spans="1:21" x14ac:dyDescent="0.25">
      <c r="A61" s="1"/>
      <c r="B61" s="166" t="s">
        <v>116</v>
      </c>
      <c r="C61" s="167"/>
      <c r="D61" s="167"/>
      <c r="E61" s="167"/>
      <c r="F61" s="167"/>
      <c r="G61" s="167"/>
      <c r="H61" s="167"/>
      <c r="I61" s="167"/>
      <c r="J61" s="167"/>
      <c r="K61" s="167"/>
      <c r="L61" s="167"/>
      <c r="M61" s="167"/>
      <c r="N61" s="167"/>
      <c r="O61" s="167"/>
      <c r="P61" s="167"/>
      <c r="Q61" s="167"/>
      <c r="R61" s="167"/>
      <c r="S61" s="167"/>
      <c r="T61" s="167"/>
      <c r="U61" s="167"/>
    </row>
    <row r="62" spans="1:21" x14ac:dyDescent="0.25">
      <c r="A62" s="1"/>
      <c r="B62" s="166" t="s">
        <v>115</v>
      </c>
      <c r="C62" s="167"/>
      <c r="D62" s="167"/>
      <c r="E62" s="167"/>
      <c r="F62" s="167"/>
      <c r="G62" s="167"/>
      <c r="H62" s="167"/>
      <c r="I62" s="167"/>
      <c r="J62" s="167"/>
      <c r="K62" s="167"/>
      <c r="L62" s="167"/>
      <c r="M62" s="167"/>
      <c r="N62" s="167"/>
      <c r="O62" s="167"/>
      <c r="P62" s="167"/>
      <c r="Q62" s="167"/>
      <c r="R62" s="167"/>
      <c r="S62" s="167"/>
      <c r="T62" s="167"/>
      <c r="U62" s="167"/>
    </row>
    <row r="63" spans="1:21" x14ac:dyDescent="0.25">
      <c r="A63" s="1"/>
      <c r="B63" s="166" t="s">
        <v>114</v>
      </c>
      <c r="C63" s="167"/>
      <c r="D63" s="167"/>
      <c r="E63" s="167"/>
      <c r="F63" s="167"/>
      <c r="G63" s="167"/>
      <c r="H63" s="167"/>
      <c r="I63" s="167"/>
      <c r="J63" s="167"/>
      <c r="K63" s="167"/>
      <c r="L63" s="167"/>
      <c r="M63" s="167"/>
      <c r="N63" s="167"/>
      <c r="O63" s="167"/>
      <c r="P63" s="167"/>
      <c r="Q63" s="167"/>
      <c r="R63" s="167"/>
      <c r="S63" s="167"/>
      <c r="T63" s="167"/>
      <c r="U63" s="167"/>
    </row>
    <row r="64" spans="1:21" x14ac:dyDescent="0.25">
      <c r="A64" s="1"/>
      <c r="B64" s="191" t="s">
        <v>113</v>
      </c>
      <c r="C64" s="170"/>
      <c r="D64" s="170"/>
      <c r="E64" s="170"/>
      <c r="F64" s="170"/>
      <c r="G64" s="170"/>
      <c r="H64" s="170"/>
      <c r="I64" s="170"/>
      <c r="J64" s="170"/>
      <c r="K64" s="170"/>
      <c r="L64" s="170"/>
      <c r="M64" s="170"/>
      <c r="N64" s="170"/>
      <c r="O64" s="170"/>
      <c r="P64" s="170"/>
      <c r="Q64" s="170"/>
      <c r="R64" s="170"/>
      <c r="S64" s="170"/>
      <c r="T64" s="170"/>
      <c r="U64" s="170"/>
    </row>
    <row r="65" spans="1:19" x14ac:dyDescent="0.25">
      <c r="A65" s="1"/>
      <c r="B65" s="168"/>
      <c r="C65" s="169"/>
      <c r="D65" s="170"/>
      <c r="E65" s="170"/>
      <c r="F65" s="170"/>
      <c r="G65" s="170"/>
      <c r="H65" s="170"/>
      <c r="I65" s="170"/>
      <c r="J65" s="170"/>
      <c r="K65" s="170"/>
      <c r="L65" s="136"/>
      <c r="M65" s="136"/>
      <c r="N65" s="136"/>
      <c r="O65" s="136"/>
      <c r="P65" s="136"/>
      <c r="Q65" s="136"/>
      <c r="R65" s="165"/>
      <c r="S65" s="3"/>
    </row>
    <row r="66" spans="1:19" x14ac:dyDescent="0.25">
      <c r="A66" s="1"/>
      <c r="B66" s="171"/>
      <c r="C66" s="172"/>
      <c r="D66" s="170"/>
      <c r="E66" s="170"/>
      <c r="F66" s="170"/>
      <c r="G66" s="170"/>
      <c r="H66" s="170"/>
      <c r="I66" s="170"/>
      <c r="J66" s="170"/>
      <c r="K66" s="170"/>
      <c r="L66" s="136"/>
      <c r="M66" s="136"/>
      <c r="N66" s="136"/>
      <c r="O66" s="136"/>
      <c r="P66" s="136"/>
      <c r="Q66" s="136"/>
      <c r="R66" s="165"/>
      <c r="S66" s="3"/>
    </row>
    <row r="67" spans="1:19" x14ac:dyDescent="0.25">
      <c r="A67" s="1"/>
      <c r="B67" s="168"/>
      <c r="C67" s="173"/>
      <c r="D67" s="170"/>
      <c r="E67" s="170"/>
      <c r="F67" s="170"/>
      <c r="G67" s="170"/>
      <c r="H67" s="170"/>
      <c r="I67" s="170"/>
      <c r="J67" s="170"/>
      <c r="K67" s="170"/>
      <c r="L67" s="136"/>
      <c r="M67" s="136"/>
      <c r="N67" s="136"/>
      <c r="O67" s="136"/>
      <c r="P67" s="136"/>
      <c r="Q67" s="136"/>
      <c r="R67" s="165"/>
      <c r="S67" s="3"/>
    </row>
    <row r="68" spans="1:19" x14ac:dyDescent="0.25">
      <c r="A68" s="1"/>
      <c r="B68" s="168"/>
      <c r="C68" s="173"/>
      <c r="D68" s="170"/>
      <c r="E68" s="170"/>
      <c r="F68" s="170"/>
      <c r="G68" s="170"/>
      <c r="H68" s="170"/>
      <c r="I68" s="170"/>
      <c r="J68" s="170"/>
      <c r="K68" s="170"/>
      <c r="L68" s="136"/>
      <c r="M68" s="136"/>
      <c r="N68" s="136"/>
      <c r="O68" s="136"/>
      <c r="P68" s="136"/>
      <c r="Q68" s="136"/>
      <c r="R68" s="165"/>
      <c r="S68" s="3"/>
    </row>
    <row r="69" spans="1:19" x14ac:dyDescent="0.25">
      <c r="A69" s="1"/>
      <c r="B69" s="174"/>
      <c r="C69" s="175"/>
      <c r="D69" s="176"/>
      <c r="E69" s="176"/>
      <c r="F69" s="176"/>
      <c r="G69" s="176"/>
      <c r="H69" s="176"/>
      <c r="I69" s="176"/>
      <c r="J69" s="176"/>
      <c r="K69" s="176"/>
      <c r="L69" s="177"/>
      <c r="M69" s="177"/>
      <c r="N69" s="177"/>
      <c r="O69" s="177"/>
      <c r="P69" s="177"/>
      <c r="Q69" s="177"/>
      <c r="R69" s="178"/>
      <c r="S69" s="3"/>
    </row>
    <row r="70" spans="1:19" x14ac:dyDescent="0.25">
      <c r="A70" s="131"/>
      <c r="B70" s="179"/>
      <c r="C70" s="180"/>
      <c r="D70" s="181"/>
      <c r="E70" s="181"/>
      <c r="F70" s="181"/>
      <c r="G70" s="181"/>
      <c r="H70" s="181"/>
      <c r="I70" s="181"/>
      <c r="J70" s="181"/>
      <c r="K70" s="181"/>
      <c r="L70" s="3"/>
      <c r="M70" s="3"/>
      <c r="N70" s="3"/>
      <c r="O70" s="3"/>
      <c r="P70" s="3"/>
      <c r="Q70" s="3"/>
      <c r="R70" s="3"/>
      <c r="S70" s="3"/>
    </row>
    <row r="71" spans="1:19" x14ac:dyDescent="0.25">
      <c r="A71" s="1"/>
      <c r="B71" s="182"/>
      <c r="C71" s="182"/>
      <c r="D71" s="182"/>
      <c r="E71" s="182"/>
      <c r="F71" s="182"/>
      <c r="G71" s="182"/>
      <c r="H71" s="182"/>
      <c r="I71" s="182"/>
      <c r="J71" s="182"/>
      <c r="K71" s="182"/>
      <c r="L71" s="3"/>
      <c r="M71" s="3"/>
      <c r="N71" s="3"/>
      <c r="O71" s="3"/>
      <c r="P71" s="3"/>
      <c r="Q71" s="3"/>
      <c r="R71" s="3"/>
      <c r="S71" s="3"/>
    </row>
    <row r="72" spans="1:19" x14ac:dyDescent="0.25">
      <c r="A72" s="1"/>
      <c r="B72" s="182" t="s">
        <v>91</v>
      </c>
      <c r="C72" s="183">
        <v>43699</v>
      </c>
      <c r="D72" s="170" t="s">
        <v>112</v>
      </c>
      <c r="E72" s="182"/>
      <c r="F72" s="182" t="s">
        <v>92</v>
      </c>
      <c r="G72" s="184" t="s">
        <v>111</v>
      </c>
      <c r="H72" s="182"/>
      <c r="I72" s="182"/>
      <c r="J72" s="182"/>
      <c r="K72" s="182"/>
      <c r="L72" s="3"/>
      <c r="M72" s="3"/>
      <c r="N72" s="3"/>
      <c r="O72" s="3"/>
      <c r="P72" s="3"/>
      <c r="Q72" s="3"/>
      <c r="R72" s="3"/>
      <c r="S72" s="3"/>
    </row>
    <row r="73" spans="1:19" ht="7.5" customHeight="1" x14ac:dyDescent="0.25">
      <c r="A73" s="1"/>
      <c r="B73" s="182"/>
      <c r="C73" s="182"/>
      <c r="D73" s="182"/>
      <c r="E73" s="182"/>
      <c r="F73" s="182"/>
      <c r="G73" s="182"/>
      <c r="H73" s="182"/>
      <c r="I73" s="182"/>
      <c r="J73" s="182"/>
      <c r="K73" s="182"/>
      <c r="L73" s="3"/>
      <c r="M73" s="3"/>
      <c r="N73" s="3"/>
      <c r="O73" s="3"/>
      <c r="P73" s="3"/>
      <c r="Q73" s="3"/>
      <c r="R73" s="3"/>
      <c r="S73" s="3"/>
    </row>
    <row r="74" spans="1:19" x14ac:dyDescent="0.25">
      <c r="A74" s="1"/>
      <c r="B74" s="182"/>
      <c r="C74" s="182"/>
      <c r="D74" s="185"/>
      <c r="E74" s="182"/>
      <c r="F74" s="182" t="s">
        <v>94</v>
      </c>
      <c r="G74" s="186"/>
      <c r="H74" s="182"/>
      <c r="I74" s="182"/>
      <c r="J74" s="182"/>
      <c r="K74" s="182"/>
      <c r="L74" s="3"/>
      <c r="M74" s="3"/>
      <c r="N74" s="3"/>
      <c r="O74" s="3"/>
      <c r="P74" s="3"/>
      <c r="Q74" s="3"/>
      <c r="R74" s="3"/>
      <c r="S74" s="3"/>
    </row>
    <row r="75" spans="1:19" x14ac:dyDescent="0.25">
      <c r="A75" s="1"/>
      <c r="B75" s="182"/>
      <c r="C75" s="182"/>
      <c r="D75" s="185"/>
      <c r="E75" s="182"/>
      <c r="F75" s="182"/>
      <c r="G75" s="186"/>
      <c r="H75" s="182"/>
      <c r="I75" s="182"/>
      <c r="J75" s="182"/>
      <c r="K75" s="182"/>
      <c r="L75" s="3"/>
      <c r="M75" s="3"/>
      <c r="N75" s="3"/>
      <c r="O75" s="3"/>
      <c r="P75" s="3"/>
      <c r="Q75" s="3"/>
      <c r="R75" s="3"/>
      <c r="S75" s="3"/>
    </row>
    <row r="76" spans="1:19" x14ac:dyDescent="0.25">
      <c r="A76" s="1"/>
      <c r="B76" s="182"/>
      <c r="C76" s="182"/>
      <c r="D76" s="182"/>
      <c r="E76" s="182"/>
      <c r="F76" s="182"/>
      <c r="G76" s="182"/>
      <c r="H76" s="182"/>
      <c r="I76" s="182"/>
      <c r="J76" s="182"/>
      <c r="K76" s="182"/>
      <c r="L76" s="3"/>
      <c r="M76" s="3"/>
      <c r="N76" s="3"/>
      <c r="O76" s="3"/>
      <c r="P76" s="3"/>
      <c r="Q76" s="3"/>
      <c r="R76" s="3"/>
      <c r="S76" s="3"/>
    </row>
    <row r="77" spans="1:19" x14ac:dyDescent="0.25">
      <c r="A77" s="131"/>
      <c r="B77" s="179"/>
      <c r="C77" s="180"/>
      <c r="D77" s="181"/>
      <c r="E77" s="181"/>
      <c r="F77" s="181"/>
      <c r="G77" s="181"/>
      <c r="H77" s="181"/>
      <c r="I77" s="181"/>
      <c r="J77" s="181"/>
      <c r="K77" s="181"/>
      <c r="L77" s="3"/>
      <c r="M77" s="3"/>
      <c r="N77" s="3"/>
      <c r="O77" s="3"/>
      <c r="P77" s="3"/>
      <c r="Q77" s="3"/>
      <c r="R77" s="3"/>
      <c r="S77" s="3"/>
    </row>
    <row r="78" spans="1:19" hidden="1" x14ac:dyDescent="0.25"/>
    <row r="79" spans="1:19" hidden="1" x14ac:dyDescent="0.25"/>
    <row r="80" spans="1:19" hidden="1" x14ac:dyDescent="0.25"/>
    <row r="81" hidden="1" x14ac:dyDescent="0.25"/>
    <row r="82" hidden="1" x14ac:dyDescent="0.25"/>
    <row r="83" hidden="1" x14ac:dyDescent="0.25"/>
    <row r="84" hidden="1" x14ac:dyDescent="0.25"/>
    <row r="85" hidden="1" x14ac:dyDescent="0.25"/>
    <row r="86" hidden="1" x14ac:dyDescent="0.25"/>
    <row r="87" hidden="1" x14ac:dyDescent="0.25"/>
    <row r="88" hidden="1" x14ac:dyDescent="0.25"/>
    <row r="89" hidden="1" x14ac:dyDescent="0.25"/>
    <row r="90" hidden="1" x14ac:dyDescent="0.25"/>
    <row r="91" hidden="1" x14ac:dyDescent="0.25"/>
    <row r="92" hidden="1" x14ac:dyDescent="0.25"/>
    <row r="93" hidden="1" x14ac:dyDescent="0.25"/>
    <row r="94" ht="15" hidden="1" customHeight="1" x14ac:dyDescent="0.25"/>
    <row r="95" hidden="1" x14ac:dyDescent="0.25"/>
    <row r="96" hidden="1" x14ac:dyDescent="0.25"/>
    <row r="97" hidden="1" x14ac:dyDescent="0.25"/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  <row r="106" hidden="1" x14ac:dyDescent="0.25"/>
    <row r="107" hidden="1" x14ac:dyDescent="0.25"/>
    <row r="108" ht="15" hidden="1" customHeight="1" x14ac:dyDescent="0.25"/>
    <row r="109" ht="15" hidden="1" customHeight="1" x14ac:dyDescent="0.25"/>
    <row r="110" hidden="1" x14ac:dyDescent="0.25"/>
    <row r="111" hidden="1" x14ac:dyDescent="0.25"/>
    <row r="112" hidden="1" x14ac:dyDescent="0.25"/>
    <row r="113" hidden="1" x14ac:dyDescent="0.25"/>
    <row r="114" hidden="1" x14ac:dyDescent="0.25"/>
    <row r="115" hidden="1" x14ac:dyDescent="0.25"/>
    <row r="116" hidden="1" x14ac:dyDescent="0.25"/>
    <row r="117" hidden="1" x14ac:dyDescent="0.25"/>
    <row r="118" hidden="1" x14ac:dyDescent="0.25"/>
    <row r="119" hidden="1" x14ac:dyDescent="0.25"/>
    <row r="120" hidden="1" x14ac:dyDescent="0.25"/>
    <row r="121" hidden="1" x14ac:dyDescent="0.25"/>
    <row r="122" hidden="1" x14ac:dyDescent="0.25"/>
    <row r="123" hidden="1" x14ac:dyDescent="0.25"/>
    <row r="124" hidden="1" x14ac:dyDescent="0.25"/>
    <row r="125" hidden="1" x14ac:dyDescent="0.25"/>
    <row r="126" hidden="1" x14ac:dyDescent="0.25"/>
    <row r="127" hidden="1" x14ac:dyDescent="0.25"/>
    <row r="128" hidden="1" x14ac:dyDescent="0.25"/>
    <row r="129" hidden="1" x14ac:dyDescent="0.25"/>
    <row r="130" hidden="1" x14ac:dyDescent="0.25"/>
    <row r="131" hidden="1" x14ac:dyDescent="0.25"/>
    <row r="132" hidden="1" x14ac:dyDescent="0.25"/>
    <row r="133" hidden="1" x14ac:dyDescent="0.25"/>
    <row r="134" hidden="1" x14ac:dyDescent="0.25"/>
    <row r="135" hidden="1" x14ac:dyDescent="0.25"/>
    <row r="136" hidden="1" x14ac:dyDescent="0.25"/>
    <row r="137" hidden="1" x14ac:dyDescent="0.25"/>
    <row r="138" hidden="1" x14ac:dyDescent="0.25"/>
    <row r="139" hidden="1" x14ac:dyDescent="0.25"/>
    <row r="140" hidden="1" x14ac:dyDescent="0.25"/>
    <row r="141" hidden="1" x14ac:dyDescent="0.25"/>
    <row r="142" hidden="1" x14ac:dyDescent="0.25"/>
    <row r="143" hidden="1" x14ac:dyDescent="0.25"/>
    <row r="144" hidden="1" x14ac:dyDescent="0.25"/>
    <row r="145" hidden="1" x14ac:dyDescent="0.25"/>
    <row r="146" hidden="1" x14ac:dyDescent="0.25"/>
    <row r="147" hidden="1" x14ac:dyDescent="0.25"/>
    <row r="148" hidden="1" x14ac:dyDescent="0.25"/>
    <row r="149" hidden="1" x14ac:dyDescent="0.25"/>
    <row r="150" hidden="1" x14ac:dyDescent="0.25"/>
    <row r="151" hidden="1" x14ac:dyDescent="0.25"/>
    <row r="152" hidden="1" x14ac:dyDescent="0.25"/>
    <row r="153" hidden="1" x14ac:dyDescent="0.25"/>
    <row r="154" hidden="1" x14ac:dyDescent="0.25"/>
    <row r="155" hidden="1" x14ac:dyDescent="0.25"/>
    <row r="156" hidden="1" x14ac:dyDescent="0.25"/>
    <row r="157" hidden="1" x14ac:dyDescent="0.25"/>
    <row r="158" hidden="1" x14ac:dyDescent="0.25"/>
    <row r="159" hidden="1" x14ac:dyDescent="0.25"/>
    <row r="160" hidden="1" x14ac:dyDescent="0.25"/>
    <row r="161" hidden="1" x14ac:dyDescent="0.25"/>
    <row r="162" hidden="1" x14ac:dyDescent="0.25"/>
    <row r="163" hidden="1" x14ac:dyDescent="0.25"/>
    <row r="164" hidden="1" x14ac:dyDescent="0.25"/>
    <row r="165" hidden="1" x14ac:dyDescent="0.25"/>
    <row r="166" hidden="1" x14ac:dyDescent="0.25"/>
    <row r="167" hidden="1" x14ac:dyDescent="0.25"/>
    <row r="168" hidden="1" x14ac:dyDescent="0.25"/>
    <row r="169" hidden="1" x14ac:dyDescent="0.25"/>
    <row r="170" hidden="1" x14ac:dyDescent="0.25"/>
    <row r="171" hidden="1" x14ac:dyDescent="0.25"/>
    <row r="172" hidden="1" x14ac:dyDescent="0.25"/>
    <row r="173" hidden="1" x14ac:dyDescent="0.25"/>
    <row r="174" hidden="1" x14ac:dyDescent="0.25"/>
    <row r="175" hidden="1" x14ac:dyDescent="0.25"/>
    <row r="176" hidden="1" x14ac:dyDescent="0.25"/>
    <row r="177" hidden="1" x14ac:dyDescent="0.25"/>
    <row r="178" hidden="1" x14ac:dyDescent="0.25"/>
    <row r="179" hidden="1" x14ac:dyDescent="0.25"/>
    <row r="180" hidden="1" x14ac:dyDescent="0.25"/>
    <row r="181" hidden="1" x14ac:dyDescent="0.25"/>
    <row r="182" hidden="1" x14ac:dyDescent="0.25"/>
    <row r="183" hidden="1" x14ac:dyDescent="0.25"/>
    <row r="184" hidden="1" x14ac:dyDescent="0.25"/>
    <row r="185" hidden="1" x14ac:dyDescent="0.25"/>
    <row r="186" hidden="1" x14ac:dyDescent="0.25"/>
    <row r="187" hidden="1" x14ac:dyDescent="0.25"/>
    <row r="188" hidden="1" x14ac:dyDescent="0.25"/>
    <row r="189" hidden="1" x14ac:dyDescent="0.25"/>
    <row r="190" hidden="1" x14ac:dyDescent="0.25"/>
    <row r="191" hidden="1" x14ac:dyDescent="0.25"/>
    <row r="192" hidden="1" x14ac:dyDescent="0.25"/>
    <row r="193" hidden="1" x14ac:dyDescent="0.25"/>
    <row r="194" hidden="1" x14ac:dyDescent="0.25"/>
    <row r="195" hidden="1" x14ac:dyDescent="0.25"/>
    <row r="196" hidden="1" x14ac:dyDescent="0.25"/>
    <row r="197" hidden="1" x14ac:dyDescent="0.25"/>
    <row r="198" hidden="1" x14ac:dyDescent="0.25"/>
    <row r="199" hidden="1" x14ac:dyDescent="0.25"/>
    <row r="200" hidden="1" x14ac:dyDescent="0.25"/>
    <row r="201" hidden="1" x14ac:dyDescent="0.25"/>
    <row r="202" hidden="1" x14ac:dyDescent="0.25"/>
    <row r="203" hidden="1" x14ac:dyDescent="0.25"/>
    <row r="204" hidden="1" x14ac:dyDescent="0.25"/>
    <row r="205" hidden="1" x14ac:dyDescent="0.25"/>
    <row r="206" hidden="1" x14ac:dyDescent="0.25"/>
    <row r="207" hidden="1" x14ac:dyDescent="0.25"/>
    <row r="208" hidden="1" x14ac:dyDescent="0.25"/>
    <row r="209" hidden="1" x14ac:dyDescent="0.25"/>
    <row r="210" hidden="1" x14ac:dyDescent="0.25"/>
    <row r="211" hidden="1" x14ac:dyDescent="0.25"/>
    <row r="212" hidden="1" x14ac:dyDescent="0.25"/>
    <row r="213" hidden="1" x14ac:dyDescent="0.25"/>
    <row r="214" hidden="1" x14ac:dyDescent="0.25"/>
    <row r="215" hidden="1" x14ac:dyDescent="0.25"/>
    <row r="216" hidden="1" x14ac:dyDescent="0.25"/>
    <row r="217" hidden="1" x14ac:dyDescent="0.25"/>
    <row r="218" hidden="1" x14ac:dyDescent="0.25"/>
    <row r="219" hidden="1" x14ac:dyDescent="0.25"/>
    <row r="220" hidden="1" x14ac:dyDescent="0.25"/>
    <row r="221" hidden="1" x14ac:dyDescent="0.25"/>
    <row r="222" hidden="1" x14ac:dyDescent="0.25"/>
    <row r="223" hidden="1" x14ac:dyDescent="0.25"/>
    <row r="224" hidden="1" x14ac:dyDescent="0.25"/>
    <row r="225" hidden="1" x14ac:dyDescent="0.25"/>
    <row r="226" hidden="1" x14ac:dyDescent="0.25"/>
    <row r="227" hidden="1" x14ac:dyDescent="0.25"/>
    <row r="228" hidden="1" x14ac:dyDescent="0.25"/>
    <row r="229" hidden="1" x14ac:dyDescent="0.25"/>
    <row r="230" hidden="1" x14ac:dyDescent="0.25"/>
    <row r="231" hidden="1" x14ac:dyDescent="0.25"/>
    <row r="232" hidden="1" x14ac:dyDescent="0.25"/>
    <row r="233" hidden="1" x14ac:dyDescent="0.25"/>
    <row r="234" hidden="1" x14ac:dyDescent="0.25"/>
    <row r="235" hidden="1" x14ac:dyDescent="0.25"/>
    <row r="236" hidden="1" x14ac:dyDescent="0.25"/>
    <row r="237" hidden="1" x14ac:dyDescent="0.25"/>
    <row r="238" hidden="1" x14ac:dyDescent="0.25"/>
    <row r="239" hidden="1" x14ac:dyDescent="0.25"/>
    <row r="240" hidden="1" x14ac:dyDescent="0.25"/>
    <row r="241" hidden="1" x14ac:dyDescent="0.25"/>
    <row r="242" hidden="1" x14ac:dyDescent="0.25"/>
    <row r="243" hidden="1" x14ac:dyDescent="0.25"/>
    <row r="244" hidden="1" x14ac:dyDescent="0.25"/>
    <row r="245" hidden="1" x14ac:dyDescent="0.25"/>
    <row r="246" hidden="1" x14ac:dyDescent="0.25"/>
    <row r="247" hidden="1" x14ac:dyDescent="0.25"/>
    <row r="248" hidden="1" x14ac:dyDescent="0.25"/>
    <row r="249" hidden="1" x14ac:dyDescent="0.25"/>
    <row r="250" hidden="1" x14ac:dyDescent="0.25"/>
    <row r="251" hidden="1" x14ac:dyDescent="0.25"/>
    <row r="252" hidden="1" x14ac:dyDescent="0.25"/>
    <row r="253" hidden="1" x14ac:dyDescent="0.25"/>
    <row r="254" hidden="1" x14ac:dyDescent="0.25"/>
    <row r="255" hidden="1" x14ac:dyDescent="0.25"/>
    <row r="256" hidden="1" x14ac:dyDescent="0.25"/>
    <row r="257" hidden="1" x14ac:dyDescent="0.25"/>
    <row r="258" hidden="1" x14ac:dyDescent="0.25"/>
    <row r="259" hidden="1" x14ac:dyDescent="0.25"/>
    <row r="260" hidden="1" x14ac:dyDescent="0.25"/>
    <row r="261" hidden="1" x14ac:dyDescent="0.25"/>
    <row r="262" hidden="1" x14ac:dyDescent="0.25"/>
    <row r="263" hidden="1" x14ac:dyDescent="0.25"/>
    <row r="264" hidden="1" x14ac:dyDescent="0.25"/>
  </sheetData>
  <mergeCells count="57">
    <mergeCell ref="O13:O14"/>
    <mergeCell ref="P25:R25"/>
    <mergeCell ref="M25:O25"/>
    <mergeCell ref="B13:B14"/>
    <mergeCell ref="P10:R10"/>
    <mergeCell ref="P12:R12"/>
    <mergeCell ref="P13:P14"/>
    <mergeCell ref="Q13:Q14"/>
    <mergeCell ref="R13:R14"/>
    <mergeCell ref="M10:O10"/>
    <mergeCell ref="M12:O12"/>
    <mergeCell ref="M13:M14"/>
    <mergeCell ref="N13:N14"/>
    <mergeCell ref="O26:O27"/>
    <mergeCell ref="P26:P27"/>
    <mergeCell ref="Q26:Q27"/>
    <mergeCell ref="R26:R27"/>
    <mergeCell ref="C43:C44"/>
    <mergeCell ref="C46:C47"/>
    <mergeCell ref="D59:K59"/>
    <mergeCell ref="B61:U61"/>
    <mergeCell ref="B62:U62"/>
    <mergeCell ref="B63:U63"/>
    <mergeCell ref="B26:B27"/>
    <mergeCell ref="G26:G27"/>
    <mergeCell ref="H26:H27"/>
    <mergeCell ref="I26:I27"/>
    <mergeCell ref="M26:M27"/>
    <mergeCell ref="N26:N27"/>
    <mergeCell ref="C26:C27"/>
    <mergeCell ref="D12:F12"/>
    <mergeCell ref="D10:F10"/>
    <mergeCell ref="D13:D14"/>
    <mergeCell ref="D25:F25"/>
    <mergeCell ref="D26:D27"/>
    <mergeCell ref="E26:E27"/>
    <mergeCell ref="F26:F27"/>
    <mergeCell ref="C13:C14"/>
    <mergeCell ref="F13:F14"/>
    <mergeCell ref="L26:L27"/>
    <mergeCell ref="G10:I10"/>
    <mergeCell ref="G12:I12"/>
    <mergeCell ref="G13:G14"/>
    <mergeCell ref="H13:H14"/>
    <mergeCell ref="E13:E14"/>
    <mergeCell ref="L13:L14"/>
    <mergeCell ref="J25:L25"/>
    <mergeCell ref="D4:K4"/>
    <mergeCell ref="D8:K8"/>
    <mergeCell ref="I13:I14"/>
    <mergeCell ref="G25:I25"/>
    <mergeCell ref="J26:J27"/>
    <mergeCell ref="K26:K27"/>
    <mergeCell ref="J10:L10"/>
    <mergeCell ref="J12:L12"/>
    <mergeCell ref="J13:J14"/>
    <mergeCell ref="K13:K14"/>
  </mergeCells>
  <pageMargins left="0.70866141732283472" right="0.70866141732283472" top="0.78740157480314965" bottom="0.78740157480314965" header="0.31496062992125984" footer="0.31496062992125984"/>
  <pageSetup paperSize="9" scale="3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S264"/>
  <sheetViews>
    <sheetView showGridLines="0" topLeftCell="B1" zoomScale="80" zoomScaleNormal="80" zoomScaleSheetLayoutView="80" workbookViewId="0">
      <selection activeCell="R49" sqref="R49"/>
    </sheetView>
  </sheetViews>
  <sheetFormatPr defaultColWidth="0" defaultRowHeight="15" zeroHeight="1" x14ac:dyDescent="0.25"/>
  <cols>
    <col min="1" max="1" width="4.5703125" customWidth="1"/>
    <col min="2" max="2" width="9.140625" customWidth="1"/>
    <col min="3" max="3" width="65.7109375" customWidth="1"/>
    <col min="4" max="4" width="20.7109375" customWidth="1"/>
    <col min="5" max="6" width="14.28515625" customWidth="1"/>
    <col min="7" max="7" width="21.28515625" style="187" customWidth="1"/>
    <col min="8" max="9" width="14.28515625" customWidth="1"/>
    <col min="10" max="10" width="20.85546875" customWidth="1"/>
    <col min="11" max="12" width="14.28515625" customWidth="1"/>
    <col min="13" max="13" width="21.140625" customWidth="1"/>
    <col min="14" max="15" width="14.28515625" customWidth="1"/>
    <col min="16" max="16" width="21.42578125" customWidth="1"/>
    <col min="17" max="18" width="14.28515625" customWidth="1"/>
    <col min="19" max="19" width="4" style="4" customWidth="1"/>
    <col min="20" max="16384" width="9.140625" style="4" hidden="1"/>
  </cols>
  <sheetData>
    <row r="1" spans="1:19" x14ac:dyDescent="0.25">
      <c r="A1" s="1"/>
      <c r="B1" s="1"/>
      <c r="C1" s="1"/>
      <c r="D1" s="1"/>
      <c r="E1" s="1"/>
      <c r="F1" s="1"/>
      <c r="G1" s="2"/>
      <c r="H1" s="1"/>
      <c r="I1" s="1"/>
      <c r="J1" s="1"/>
      <c r="K1" s="1"/>
      <c r="L1" s="3"/>
      <c r="M1" s="3"/>
      <c r="N1" s="3"/>
      <c r="O1" s="3"/>
      <c r="P1" s="3"/>
      <c r="Q1" s="3"/>
      <c r="R1" s="3"/>
      <c r="S1" s="3"/>
    </row>
    <row r="2" spans="1:19" ht="21" x14ac:dyDescent="0.35">
      <c r="A2" s="1"/>
      <c r="B2" s="5" t="s">
        <v>0</v>
      </c>
      <c r="C2" s="1"/>
      <c r="D2" s="1"/>
      <c r="E2" s="1"/>
      <c r="F2" s="1"/>
      <c r="G2" s="2"/>
      <c r="H2" s="1"/>
      <c r="I2" s="1"/>
      <c r="J2" s="1"/>
      <c r="K2" s="1"/>
      <c r="L2" s="3"/>
      <c r="M2" s="3"/>
      <c r="N2" s="3"/>
      <c r="O2" s="3"/>
      <c r="P2" s="3"/>
      <c r="Q2" s="3"/>
      <c r="R2" s="3"/>
      <c r="S2" s="3"/>
    </row>
    <row r="3" spans="1:19" ht="7.5" customHeight="1" x14ac:dyDescent="0.25">
      <c r="A3" s="1"/>
      <c r="B3" s="1"/>
      <c r="C3" s="1"/>
      <c r="D3" s="1"/>
      <c r="E3" s="1"/>
      <c r="F3" s="1"/>
      <c r="G3" s="2"/>
      <c r="H3" s="1"/>
      <c r="I3" s="1"/>
      <c r="J3" s="1"/>
      <c r="K3" s="1"/>
      <c r="L3" s="3"/>
      <c r="M3" s="3"/>
      <c r="N3" s="3"/>
      <c r="O3" s="3"/>
      <c r="P3" s="3"/>
      <c r="Q3" s="3"/>
      <c r="R3" s="3"/>
      <c r="S3" s="3"/>
    </row>
    <row r="4" spans="1:19" ht="21" x14ac:dyDescent="0.35">
      <c r="A4" s="1"/>
      <c r="B4" s="1" t="s">
        <v>1</v>
      </c>
      <c r="C4" s="1"/>
      <c r="D4" s="6" t="str">
        <f>'[9]NR 2020'!D4:U4</f>
        <v xml:space="preserve">Základní škola a Mateřská škola, Chomutov, 17. listopadu 4728, příspěvková organizace </v>
      </c>
      <c r="E4" s="6"/>
      <c r="F4" s="6"/>
      <c r="G4" s="6"/>
      <c r="H4" s="6"/>
      <c r="I4" s="6"/>
      <c r="J4" s="6"/>
      <c r="K4" s="6"/>
      <c r="L4" s="3"/>
      <c r="M4" s="3"/>
      <c r="N4" s="3"/>
      <c r="O4" s="3"/>
      <c r="P4" s="3"/>
      <c r="Q4" s="3"/>
      <c r="R4" s="3"/>
      <c r="S4" s="3"/>
    </row>
    <row r="5" spans="1:19" ht="3.75" customHeight="1" x14ac:dyDescent="0.25">
      <c r="A5" s="1"/>
      <c r="B5" s="1"/>
      <c r="C5" s="1"/>
      <c r="D5" s="7"/>
      <c r="E5" s="7"/>
      <c r="F5" s="7"/>
      <c r="G5" s="7"/>
      <c r="H5" s="7"/>
      <c r="I5" s="7"/>
      <c r="J5" s="7"/>
      <c r="K5" s="7"/>
      <c r="L5" s="3"/>
      <c r="M5" s="3"/>
      <c r="N5" s="3"/>
      <c r="O5" s="3"/>
      <c r="P5" s="3"/>
      <c r="Q5" s="3"/>
      <c r="R5" s="3"/>
      <c r="S5" s="3"/>
    </row>
    <row r="6" spans="1:19" x14ac:dyDescent="0.25">
      <c r="A6" s="1"/>
      <c r="B6" s="1" t="s">
        <v>2</v>
      </c>
      <c r="C6" s="1"/>
      <c r="D6" s="8">
        <f>'[9]NR 2020'!D6</f>
        <v>46789791</v>
      </c>
      <c r="E6" s="7"/>
      <c r="F6" s="7"/>
      <c r="G6" s="7"/>
      <c r="H6" s="7"/>
      <c r="I6" s="7"/>
      <c r="J6" s="7"/>
      <c r="K6" s="7"/>
      <c r="L6" s="3"/>
      <c r="M6" s="3"/>
      <c r="N6" s="3"/>
      <c r="O6" s="3"/>
      <c r="P6" s="3"/>
      <c r="Q6" s="3"/>
      <c r="R6" s="3"/>
      <c r="S6" s="3"/>
    </row>
    <row r="7" spans="1:19" ht="3.75" customHeight="1" x14ac:dyDescent="0.25">
      <c r="A7" s="1"/>
      <c r="B7" s="1"/>
      <c r="C7" s="1"/>
      <c r="D7" s="7"/>
      <c r="E7" s="7"/>
      <c r="F7" s="7"/>
      <c r="G7" s="7"/>
      <c r="H7" s="7"/>
      <c r="I7" s="7"/>
      <c r="J7" s="7"/>
      <c r="K7" s="7"/>
      <c r="L7" s="3"/>
      <c r="M7" s="3"/>
      <c r="N7" s="3"/>
      <c r="O7" s="3"/>
      <c r="P7" s="3"/>
      <c r="Q7" s="3"/>
      <c r="R7" s="3"/>
      <c r="S7" s="3"/>
    </row>
    <row r="8" spans="1:19" x14ac:dyDescent="0.25">
      <c r="A8" s="1"/>
      <c r="B8" s="1" t="s">
        <v>3</v>
      </c>
      <c r="C8" s="1"/>
      <c r="D8" s="9" t="str">
        <f>'[9]NR 2020'!D8:U8</f>
        <v xml:space="preserve">Chomutov, 17. listopadu 4728, 430 04 Chomutov </v>
      </c>
      <c r="E8" s="9"/>
      <c r="F8" s="9"/>
      <c r="G8" s="9"/>
      <c r="H8" s="9"/>
      <c r="I8" s="9"/>
      <c r="J8" s="9"/>
      <c r="K8" s="9"/>
      <c r="L8" s="3"/>
      <c r="M8" s="3"/>
      <c r="N8" s="3"/>
      <c r="O8" s="3"/>
      <c r="P8" s="3"/>
      <c r="Q8" s="3"/>
      <c r="R8" s="3"/>
      <c r="S8" s="3"/>
    </row>
    <row r="9" spans="1:19" ht="15.75" thickBot="1" x14ac:dyDescent="0.3">
      <c r="A9" s="1"/>
      <c r="B9" s="1"/>
      <c r="C9" s="1"/>
      <c r="D9" s="1"/>
      <c r="E9" s="1"/>
      <c r="F9" s="1"/>
      <c r="G9" s="2"/>
      <c r="H9" s="1"/>
      <c r="I9" s="1"/>
      <c r="J9" s="1"/>
      <c r="K9" s="1"/>
      <c r="L9" s="3"/>
      <c r="M9" s="3"/>
      <c r="N9" s="3"/>
      <c r="O9" s="3"/>
      <c r="P9" s="3"/>
      <c r="Q9" s="3"/>
      <c r="R9" s="3"/>
      <c r="S9" s="3"/>
    </row>
    <row r="10" spans="1:19" ht="29.25" customHeight="1" thickBot="1" x14ac:dyDescent="0.3">
      <c r="A10" s="1"/>
      <c r="B10" s="10" t="s">
        <v>4</v>
      </c>
      <c r="C10" s="11" t="s">
        <v>5</v>
      </c>
      <c r="D10" s="12" t="s">
        <v>6</v>
      </c>
      <c r="E10" s="12"/>
      <c r="F10" s="13"/>
      <c r="G10" s="12" t="s">
        <v>7</v>
      </c>
      <c r="H10" s="12"/>
      <c r="I10" s="14"/>
      <c r="J10" s="15" t="s">
        <v>8</v>
      </c>
      <c r="K10" s="12"/>
      <c r="L10" s="13"/>
      <c r="M10" s="16" t="s">
        <v>9</v>
      </c>
      <c r="N10" s="12"/>
      <c r="O10" s="13"/>
      <c r="P10" s="12" t="s">
        <v>10</v>
      </c>
      <c r="Q10" s="12"/>
      <c r="R10" s="13"/>
      <c r="S10" s="3"/>
    </row>
    <row r="11" spans="1:19" ht="30.75" customHeight="1" thickBot="1" x14ac:dyDescent="0.3">
      <c r="A11" s="1"/>
      <c r="B11" s="17"/>
      <c r="C11" s="18"/>
      <c r="D11" s="19" t="s">
        <v>11</v>
      </c>
      <c r="E11" s="20" t="s">
        <v>12</v>
      </c>
      <c r="F11" s="20" t="s">
        <v>13</v>
      </c>
      <c r="G11" s="19" t="s">
        <v>11</v>
      </c>
      <c r="H11" s="20" t="s">
        <v>12</v>
      </c>
      <c r="I11" s="21" t="s">
        <v>13</v>
      </c>
      <c r="J11" s="21" t="s">
        <v>11</v>
      </c>
      <c r="K11" s="20" t="s">
        <v>12</v>
      </c>
      <c r="L11" s="20" t="s">
        <v>13</v>
      </c>
      <c r="M11" s="22" t="s">
        <v>11</v>
      </c>
      <c r="N11" s="20" t="s">
        <v>12</v>
      </c>
      <c r="O11" s="20" t="s">
        <v>13</v>
      </c>
      <c r="P11" s="19" t="s">
        <v>11</v>
      </c>
      <c r="Q11" s="20" t="s">
        <v>12</v>
      </c>
      <c r="R11" s="20" t="s">
        <v>13</v>
      </c>
      <c r="S11" s="3"/>
    </row>
    <row r="12" spans="1:19" ht="15.75" customHeight="1" thickBot="1" x14ac:dyDescent="0.3">
      <c r="A12" s="1"/>
      <c r="B12" s="23"/>
      <c r="C12" s="24" t="s">
        <v>14</v>
      </c>
      <c r="D12" s="25"/>
      <c r="E12" s="25"/>
      <c r="F12" s="26"/>
      <c r="G12" s="25"/>
      <c r="H12" s="25"/>
      <c r="I12" s="25"/>
      <c r="J12" s="27"/>
      <c r="K12" s="25"/>
      <c r="L12" s="26"/>
      <c r="M12" s="25"/>
      <c r="N12" s="25"/>
      <c r="O12" s="26"/>
      <c r="P12" s="25"/>
      <c r="Q12" s="25"/>
      <c r="R12" s="26"/>
      <c r="S12" s="3"/>
    </row>
    <row r="13" spans="1:19" ht="15.75" customHeight="1" x14ac:dyDescent="0.25">
      <c r="A13" s="1"/>
      <c r="B13" s="28" t="s">
        <v>4</v>
      </c>
      <c r="C13" s="29" t="s">
        <v>5</v>
      </c>
      <c r="D13" s="30" t="s">
        <v>15</v>
      </c>
      <c r="E13" s="31" t="s">
        <v>16</v>
      </c>
      <c r="F13" s="32" t="s">
        <v>14</v>
      </c>
      <c r="G13" s="33" t="s">
        <v>15</v>
      </c>
      <c r="H13" s="31" t="s">
        <v>16</v>
      </c>
      <c r="I13" s="34" t="s">
        <v>14</v>
      </c>
      <c r="J13" s="30" t="s">
        <v>15</v>
      </c>
      <c r="K13" s="31" t="s">
        <v>16</v>
      </c>
      <c r="L13" s="32" t="s">
        <v>14</v>
      </c>
      <c r="M13" s="35" t="s">
        <v>15</v>
      </c>
      <c r="N13" s="31" t="s">
        <v>16</v>
      </c>
      <c r="O13" s="32" t="s">
        <v>14</v>
      </c>
      <c r="P13" s="33" t="s">
        <v>15</v>
      </c>
      <c r="Q13" s="31" t="s">
        <v>16</v>
      </c>
      <c r="R13" s="32" t="s">
        <v>14</v>
      </c>
      <c r="S13" s="3"/>
    </row>
    <row r="14" spans="1:19" ht="15.75" thickBot="1" x14ac:dyDescent="0.3">
      <c r="A14" s="1"/>
      <c r="B14" s="36"/>
      <c r="C14" s="37"/>
      <c r="D14" s="38"/>
      <c r="E14" s="39"/>
      <c r="F14" s="40"/>
      <c r="G14" s="41"/>
      <c r="H14" s="39"/>
      <c r="I14" s="42"/>
      <c r="J14" s="38"/>
      <c r="K14" s="39"/>
      <c r="L14" s="40"/>
      <c r="M14" s="43"/>
      <c r="N14" s="39"/>
      <c r="O14" s="40"/>
      <c r="P14" s="41"/>
      <c r="Q14" s="39"/>
      <c r="R14" s="40"/>
      <c r="S14" s="3"/>
    </row>
    <row r="15" spans="1:19" x14ac:dyDescent="0.25">
      <c r="A15" s="1"/>
      <c r="B15" s="44" t="s">
        <v>17</v>
      </c>
      <c r="C15" s="45" t="s">
        <v>18</v>
      </c>
      <c r="D15" s="46">
        <f>'[9]NR 2020'!G15</f>
        <v>498.6</v>
      </c>
      <c r="E15" s="47">
        <f>'[9]NR 2020'!H15</f>
        <v>257.60000000000002</v>
      </c>
      <c r="F15" s="48">
        <v>498.6</v>
      </c>
      <c r="G15" s="46">
        <v>400</v>
      </c>
      <c r="H15" s="47">
        <v>200</v>
      </c>
      <c r="I15" s="49">
        <f t="shared" ref="I15:I23" si="0">G15+H15</f>
        <v>600</v>
      </c>
      <c r="J15" s="50">
        <f>'[9]NR 2020'!Y15</f>
        <v>400</v>
      </c>
      <c r="K15" s="51">
        <f>'[9]NR 2020'!Z15</f>
        <v>200</v>
      </c>
      <c r="L15" s="52">
        <f>J15+K15</f>
        <v>600</v>
      </c>
      <c r="M15" s="53">
        <v>400</v>
      </c>
      <c r="N15" s="47">
        <v>200</v>
      </c>
      <c r="O15" s="48">
        <f t="shared" ref="O15:O23" si="1">M15+N15</f>
        <v>600</v>
      </c>
      <c r="P15" s="46">
        <v>400</v>
      </c>
      <c r="Q15" s="47">
        <v>200</v>
      </c>
      <c r="R15" s="48">
        <f t="shared" ref="R15:R23" si="2">P15+Q15</f>
        <v>600</v>
      </c>
      <c r="S15" s="3"/>
    </row>
    <row r="16" spans="1:19" x14ac:dyDescent="0.25">
      <c r="A16" s="1"/>
      <c r="B16" s="54" t="s">
        <v>19</v>
      </c>
      <c r="C16" s="55" t="s">
        <v>20</v>
      </c>
      <c r="D16" s="46">
        <v>4258</v>
      </c>
      <c r="E16" s="56">
        <f>'[9]NR 2020'!H16</f>
        <v>0</v>
      </c>
      <c r="F16" s="48">
        <f t="shared" ref="F16:F23" si="3">D16+E16</f>
        <v>4258</v>
      </c>
      <c r="G16" s="46">
        <f>'[9]NR 2020'!J16</f>
        <v>4260</v>
      </c>
      <c r="H16" s="56">
        <f>'[9]NR 2020'!K16</f>
        <v>0</v>
      </c>
      <c r="I16" s="49">
        <f t="shared" si="0"/>
        <v>4260</v>
      </c>
      <c r="J16" s="57">
        <v>4370</v>
      </c>
      <c r="K16" s="58">
        <f>'[9]NR 2020'!Z16</f>
        <v>0</v>
      </c>
      <c r="L16" s="59">
        <f t="shared" ref="L16:L23" si="4">J16+K16</f>
        <v>4370</v>
      </c>
      <c r="M16" s="60">
        <v>4370</v>
      </c>
      <c r="N16" s="56">
        <v>0</v>
      </c>
      <c r="O16" s="48">
        <f t="shared" si="1"/>
        <v>4370</v>
      </c>
      <c r="P16" s="61">
        <v>4370</v>
      </c>
      <c r="Q16" s="56">
        <v>0</v>
      </c>
      <c r="R16" s="48">
        <f t="shared" si="2"/>
        <v>4370</v>
      </c>
      <c r="S16" s="3"/>
    </row>
    <row r="17" spans="1:19" x14ac:dyDescent="0.25">
      <c r="A17" s="1"/>
      <c r="B17" s="54" t="s">
        <v>21</v>
      </c>
      <c r="C17" s="62" t="s">
        <v>22</v>
      </c>
      <c r="D17" s="46">
        <v>190</v>
      </c>
      <c r="E17" s="56">
        <f>'[9]NR 2020'!H17</f>
        <v>0</v>
      </c>
      <c r="F17" s="48">
        <f t="shared" si="3"/>
        <v>190</v>
      </c>
      <c r="G17" s="46">
        <f>'[9]NR 2020'!J17</f>
        <v>0</v>
      </c>
      <c r="H17" s="56">
        <f>'[9]NR 2020'!K17</f>
        <v>0</v>
      </c>
      <c r="I17" s="49">
        <f t="shared" si="0"/>
        <v>0</v>
      </c>
      <c r="J17" s="57">
        <f>'[9]NR 2020'!Y17</f>
        <v>0</v>
      </c>
      <c r="K17" s="58">
        <f>'[9]NR 2020'!Z17</f>
        <v>0</v>
      </c>
      <c r="L17" s="59">
        <f t="shared" si="4"/>
        <v>0</v>
      </c>
      <c r="M17" s="60">
        <v>0</v>
      </c>
      <c r="N17" s="63">
        <v>0</v>
      </c>
      <c r="O17" s="48">
        <f t="shared" si="1"/>
        <v>0</v>
      </c>
      <c r="P17" s="61">
        <v>0</v>
      </c>
      <c r="Q17" s="63">
        <v>0</v>
      </c>
      <c r="R17" s="48">
        <f t="shared" si="2"/>
        <v>0</v>
      </c>
      <c r="S17" s="3"/>
    </row>
    <row r="18" spans="1:19" x14ac:dyDescent="0.25">
      <c r="A18" s="1"/>
      <c r="B18" s="54" t="s">
        <v>23</v>
      </c>
      <c r="C18" s="64" t="s">
        <v>24</v>
      </c>
      <c r="D18" s="46">
        <v>38093.1</v>
      </c>
      <c r="E18" s="47">
        <f>'[9]NR 2020'!H18</f>
        <v>0</v>
      </c>
      <c r="F18" s="48">
        <f t="shared" si="3"/>
        <v>38093.1</v>
      </c>
      <c r="G18" s="46">
        <v>37345.300000000003</v>
      </c>
      <c r="H18" s="47">
        <v>0</v>
      </c>
      <c r="I18" s="49">
        <f t="shared" si="0"/>
        <v>37345.300000000003</v>
      </c>
      <c r="J18" s="57">
        <f>'[9]NR 2020'!Y18</f>
        <v>40686</v>
      </c>
      <c r="K18" s="58">
        <f>'[9]NR 2020'!Z18</f>
        <v>0</v>
      </c>
      <c r="L18" s="59">
        <f t="shared" si="4"/>
        <v>40686</v>
      </c>
      <c r="M18" s="60">
        <v>40686</v>
      </c>
      <c r="N18" s="47">
        <v>0</v>
      </c>
      <c r="O18" s="48">
        <f t="shared" si="1"/>
        <v>40686</v>
      </c>
      <c r="P18" s="61">
        <v>40686</v>
      </c>
      <c r="Q18" s="47">
        <v>0</v>
      </c>
      <c r="R18" s="48">
        <f t="shared" si="2"/>
        <v>40686</v>
      </c>
      <c r="S18" s="3"/>
    </row>
    <row r="19" spans="1:19" x14ac:dyDescent="0.25">
      <c r="A19" s="1"/>
      <c r="B19" s="54" t="s">
        <v>25</v>
      </c>
      <c r="C19" s="65" t="s">
        <v>26</v>
      </c>
      <c r="D19" s="46">
        <f>'[9]NR 2020'!G19</f>
        <v>0</v>
      </c>
      <c r="E19" s="47">
        <f>'[9]NR 2020'!H19</f>
        <v>0</v>
      </c>
      <c r="F19" s="48">
        <f t="shared" si="3"/>
        <v>0</v>
      </c>
      <c r="G19" s="46">
        <f>'[9]NR 2020'!J19</f>
        <v>0</v>
      </c>
      <c r="H19" s="47">
        <f>'[9]NR 2020'!K19</f>
        <v>0</v>
      </c>
      <c r="I19" s="49">
        <f t="shared" si="0"/>
        <v>0</v>
      </c>
      <c r="J19" s="57">
        <f>'[9]NR 2020'!Y19</f>
        <v>0</v>
      </c>
      <c r="K19" s="58">
        <f>'[9]NR 2020'!Z19</f>
        <v>0</v>
      </c>
      <c r="L19" s="59">
        <f t="shared" si="4"/>
        <v>0</v>
      </c>
      <c r="M19" s="60">
        <v>0</v>
      </c>
      <c r="N19" s="66">
        <v>0</v>
      </c>
      <c r="O19" s="48">
        <f t="shared" si="1"/>
        <v>0</v>
      </c>
      <c r="P19" s="61">
        <v>0</v>
      </c>
      <c r="Q19" s="66">
        <v>0</v>
      </c>
      <c r="R19" s="48">
        <f t="shared" si="2"/>
        <v>0</v>
      </c>
      <c r="S19" s="3"/>
    </row>
    <row r="20" spans="1:19" x14ac:dyDescent="0.25">
      <c r="A20" s="1"/>
      <c r="B20" s="54" t="s">
        <v>27</v>
      </c>
      <c r="C20" s="67" t="s">
        <v>28</v>
      </c>
      <c r="D20" s="46">
        <v>406.7</v>
      </c>
      <c r="E20" s="47">
        <f>'[9]NR 2020'!H20</f>
        <v>0</v>
      </c>
      <c r="F20" s="48">
        <f t="shared" si="3"/>
        <v>406.7</v>
      </c>
      <c r="G20" s="46">
        <v>250</v>
      </c>
      <c r="H20" s="47">
        <f>'[9]NR 2020'!K20</f>
        <v>0</v>
      </c>
      <c r="I20" s="49">
        <f t="shared" si="0"/>
        <v>250</v>
      </c>
      <c r="J20" s="57">
        <f>'[9]NR 2020'!Y20</f>
        <v>250</v>
      </c>
      <c r="K20" s="58">
        <f>'[9]NR 2020'!Z20</f>
        <v>0</v>
      </c>
      <c r="L20" s="59">
        <f t="shared" si="4"/>
        <v>250</v>
      </c>
      <c r="M20" s="60">
        <v>250</v>
      </c>
      <c r="N20" s="66">
        <v>0</v>
      </c>
      <c r="O20" s="48">
        <f t="shared" si="1"/>
        <v>250</v>
      </c>
      <c r="P20" s="61">
        <v>250</v>
      </c>
      <c r="Q20" s="66">
        <v>0</v>
      </c>
      <c r="R20" s="48">
        <f t="shared" si="2"/>
        <v>250</v>
      </c>
      <c r="S20" s="3"/>
    </row>
    <row r="21" spans="1:19" x14ac:dyDescent="0.25">
      <c r="A21" s="1"/>
      <c r="B21" s="54" t="s">
        <v>29</v>
      </c>
      <c r="C21" s="68" t="s">
        <v>30</v>
      </c>
      <c r="D21" s="46">
        <f>'[9]NR 2020'!G21</f>
        <v>19</v>
      </c>
      <c r="E21" s="47">
        <f>'[9]NR 2020'!H21</f>
        <v>426.1</v>
      </c>
      <c r="F21" s="48">
        <f t="shared" si="3"/>
        <v>445.1</v>
      </c>
      <c r="G21" s="46">
        <f>'[9]NR 2020'!J21</f>
        <v>0</v>
      </c>
      <c r="H21" s="47">
        <v>400</v>
      </c>
      <c r="I21" s="49">
        <f t="shared" si="0"/>
        <v>400</v>
      </c>
      <c r="J21" s="57">
        <f>'[9]NR 2020'!Y21</f>
        <v>0</v>
      </c>
      <c r="K21" s="58">
        <f>'[9]NR 2020'!Z21</f>
        <v>363</v>
      </c>
      <c r="L21" s="59">
        <f t="shared" si="4"/>
        <v>363</v>
      </c>
      <c r="M21" s="60">
        <v>0</v>
      </c>
      <c r="N21" s="69">
        <v>363</v>
      </c>
      <c r="O21" s="48">
        <f t="shared" si="1"/>
        <v>363</v>
      </c>
      <c r="P21" s="61">
        <v>0</v>
      </c>
      <c r="Q21" s="69">
        <v>363</v>
      </c>
      <c r="R21" s="48">
        <f t="shared" si="2"/>
        <v>363</v>
      </c>
      <c r="S21" s="3"/>
    </row>
    <row r="22" spans="1:19" x14ac:dyDescent="0.25">
      <c r="A22" s="1"/>
      <c r="B22" s="54" t="s">
        <v>31</v>
      </c>
      <c r="C22" s="68" t="s">
        <v>32</v>
      </c>
      <c r="D22" s="46">
        <f>'[9]NR 2020'!G22</f>
        <v>0</v>
      </c>
      <c r="E22" s="47">
        <f>'[9]NR 2020'!H22</f>
        <v>426.1</v>
      </c>
      <c r="F22" s="48">
        <f t="shared" si="3"/>
        <v>426.1</v>
      </c>
      <c r="G22" s="46">
        <f>'[9]NR 2020'!J22</f>
        <v>0</v>
      </c>
      <c r="H22" s="47">
        <v>400</v>
      </c>
      <c r="I22" s="49">
        <f t="shared" si="0"/>
        <v>400</v>
      </c>
      <c r="J22" s="57">
        <f>'[9]NR 2020'!Y22</f>
        <v>0</v>
      </c>
      <c r="K22" s="58">
        <f>'[9]NR 2020'!Z22</f>
        <v>363</v>
      </c>
      <c r="L22" s="59">
        <f t="shared" si="4"/>
        <v>363</v>
      </c>
      <c r="M22" s="60">
        <v>0</v>
      </c>
      <c r="N22" s="69">
        <v>363</v>
      </c>
      <c r="O22" s="48">
        <f t="shared" si="1"/>
        <v>363</v>
      </c>
      <c r="P22" s="61">
        <v>0</v>
      </c>
      <c r="Q22" s="69">
        <v>363</v>
      </c>
      <c r="R22" s="48">
        <f t="shared" si="2"/>
        <v>363</v>
      </c>
      <c r="S22" s="3"/>
    </row>
    <row r="23" spans="1:19" ht="15.75" thickBot="1" x14ac:dyDescent="0.3">
      <c r="A23" s="1"/>
      <c r="B23" s="70" t="s">
        <v>33</v>
      </c>
      <c r="C23" s="71" t="s">
        <v>34</v>
      </c>
      <c r="D23" s="46">
        <f>'[9]NR 2020'!G23</f>
        <v>0</v>
      </c>
      <c r="E23" s="47">
        <f>'[9]NR 2020'!H23</f>
        <v>0</v>
      </c>
      <c r="F23" s="72">
        <f t="shared" si="3"/>
        <v>0</v>
      </c>
      <c r="G23" s="46">
        <f>'[9]NR 2020'!J23</f>
        <v>0</v>
      </c>
      <c r="H23" s="47">
        <f>'[9]NR 2020'!K23</f>
        <v>0</v>
      </c>
      <c r="I23" s="73">
        <f t="shared" si="0"/>
        <v>0</v>
      </c>
      <c r="J23" s="57">
        <f>'[9]NR 2020'!Y23</f>
        <v>0</v>
      </c>
      <c r="K23" s="58">
        <f>'[9]NR 2020'!Z23</f>
        <v>0</v>
      </c>
      <c r="L23" s="59">
        <f t="shared" si="4"/>
        <v>0</v>
      </c>
      <c r="M23" s="74">
        <v>0</v>
      </c>
      <c r="N23" s="75">
        <v>0</v>
      </c>
      <c r="O23" s="72">
        <f t="shared" si="1"/>
        <v>0</v>
      </c>
      <c r="P23" s="76">
        <v>0</v>
      </c>
      <c r="Q23" s="75">
        <v>0</v>
      </c>
      <c r="R23" s="72">
        <f t="shared" si="2"/>
        <v>0</v>
      </c>
      <c r="S23" s="3"/>
    </row>
    <row r="24" spans="1:19" ht="15.75" thickBot="1" x14ac:dyDescent="0.3">
      <c r="A24" s="1"/>
      <c r="B24" s="77" t="s">
        <v>35</v>
      </c>
      <c r="C24" s="78" t="s">
        <v>36</v>
      </c>
      <c r="D24" s="79">
        <v>39207.4</v>
      </c>
      <c r="E24" s="79">
        <f t="shared" ref="E24:R24" si="5">SUM(E15:E21)</f>
        <v>683.7</v>
      </c>
      <c r="F24" s="79">
        <v>39891.1</v>
      </c>
      <c r="G24" s="79">
        <f t="shared" si="5"/>
        <v>42255.3</v>
      </c>
      <c r="H24" s="79">
        <f t="shared" si="5"/>
        <v>600</v>
      </c>
      <c r="I24" s="80">
        <f t="shared" si="5"/>
        <v>42855.3</v>
      </c>
      <c r="J24" s="81">
        <f t="shared" si="5"/>
        <v>45706</v>
      </c>
      <c r="K24" s="81">
        <f t="shared" si="5"/>
        <v>563</v>
      </c>
      <c r="L24" s="81">
        <f t="shared" si="5"/>
        <v>46269</v>
      </c>
      <c r="M24" s="82">
        <f>SUM(M15:M23)</f>
        <v>45706</v>
      </c>
      <c r="N24" s="79">
        <v>563</v>
      </c>
      <c r="O24" s="79">
        <f t="shared" si="5"/>
        <v>46269</v>
      </c>
      <c r="P24" s="79">
        <f>SUM(P15:P23)</f>
        <v>45706</v>
      </c>
      <c r="Q24" s="79">
        <v>563</v>
      </c>
      <c r="R24" s="79">
        <f t="shared" si="5"/>
        <v>46269</v>
      </c>
      <c r="S24" s="3"/>
    </row>
    <row r="25" spans="1:19" ht="15.75" customHeight="1" thickBot="1" x14ac:dyDescent="0.3">
      <c r="A25" s="1"/>
      <c r="B25" s="83"/>
      <c r="C25" s="84" t="s">
        <v>37</v>
      </c>
      <c r="D25" s="85"/>
      <c r="E25" s="85"/>
      <c r="F25" s="86"/>
      <c r="G25" s="85"/>
      <c r="H25" s="85"/>
      <c r="I25" s="85"/>
      <c r="J25" s="87"/>
      <c r="K25" s="85"/>
      <c r="L25" s="86"/>
      <c r="M25" s="85"/>
      <c r="N25" s="85"/>
      <c r="O25" s="86"/>
      <c r="P25" s="85"/>
      <c r="Q25" s="85"/>
      <c r="R25" s="86"/>
      <c r="S25" s="3"/>
    </row>
    <row r="26" spans="1:19" x14ac:dyDescent="0.25">
      <c r="A26" s="1"/>
      <c r="B26" s="28" t="s">
        <v>4</v>
      </c>
      <c r="C26" s="29" t="s">
        <v>5</v>
      </c>
      <c r="D26" s="88" t="s">
        <v>38</v>
      </c>
      <c r="E26" s="89" t="s">
        <v>39</v>
      </c>
      <c r="F26" s="90" t="s">
        <v>40</v>
      </c>
      <c r="G26" s="91" t="s">
        <v>38</v>
      </c>
      <c r="H26" s="89" t="s">
        <v>39</v>
      </c>
      <c r="I26" s="92" t="s">
        <v>40</v>
      </c>
      <c r="J26" s="88" t="s">
        <v>38</v>
      </c>
      <c r="K26" s="89" t="s">
        <v>39</v>
      </c>
      <c r="L26" s="90" t="s">
        <v>40</v>
      </c>
      <c r="M26" s="93" t="s">
        <v>38</v>
      </c>
      <c r="N26" s="89" t="s">
        <v>39</v>
      </c>
      <c r="O26" s="90" t="s">
        <v>40</v>
      </c>
      <c r="P26" s="91" t="s">
        <v>38</v>
      </c>
      <c r="Q26" s="89" t="s">
        <v>39</v>
      </c>
      <c r="R26" s="90" t="s">
        <v>40</v>
      </c>
      <c r="S26" s="3"/>
    </row>
    <row r="27" spans="1:19" ht="15.75" thickBot="1" x14ac:dyDescent="0.3">
      <c r="A27" s="1"/>
      <c r="B27" s="36"/>
      <c r="C27" s="37"/>
      <c r="D27" s="94"/>
      <c r="E27" s="95"/>
      <c r="F27" s="96"/>
      <c r="G27" s="97"/>
      <c r="H27" s="95"/>
      <c r="I27" s="98"/>
      <c r="J27" s="94"/>
      <c r="K27" s="95"/>
      <c r="L27" s="96"/>
      <c r="M27" s="99"/>
      <c r="N27" s="95"/>
      <c r="O27" s="96"/>
      <c r="P27" s="97"/>
      <c r="Q27" s="95"/>
      <c r="R27" s="96"/>
      <c r="S27" s="3"/>
    </row>
    <row r="28" spans="1:19" x14ac:dyDescent="0.25">
      <c r="A28" s="1"/>
      <c r="B28" s="44" t="s">
        <v>41</v>
      </c>
      <c r="C28" s="100" t="s">
        <v>42</v>
      </c>
      <c r="D28" s="46">
        <f>'[9]NR 2020'!G28</f>
        <v>804.6</v>
      </c>
      <c r="E28" s="47">
        <f>'[9]NR 2020'!H28</f>
        <v>0</v>
      </c>
      <c r="F28" s="48">
        <f t="shared" ref="F28:F37" si="6">D28+E28</f>
        <v>804.6</v>
      </c>
      <c r="G28" s="46">
        <f>'[9]NR 2020'!M28</f>
        <v>600</v>
      </c>
      <c r="H28" s="47">
        <f>'[9]NR 2020'!N28</f>
        <v>0</v>
      </c>
      <c r="I28" s="49">
        <f t="shared" ref="I28:I38" si="7">G28+H28</f>
        <v>600</v>
      </c>
      <c r="J28" s="50">
        <f>'[9]NR 2020'!Y28</f>
        <v>515</v>
      </c>
      <c r="K28" s="51">
        <f>'[9]NR 2020'!Z28</f>
        <v>0</v>
      </c>
      <c r="L28" s="52">
        <f t="shared" ref="L28:L38" si="8">J28+K28</f>
        <v>515</v>
      </c>
      <c r="M28" s="101">
        <v>515</v>
      </c>
      <c r="N28" s="101">
        <v>0</v>
      </c>
      <c r="O28" s="48">
        <f t="shared" ref="O28:O38" si="9">M28+N28</f>
        <v>515</v>
      </c>
      <c r="P28" s="101">
        <v>515</v>
      </c>
      <c r="Q28" s="101">
        <v>0</v>
      </c>
      <c r="R28" s="48">
        <f t="shared" ref="R28:R38" si="10">P28+Q28</f>
        <v>515</v>
      </c>
      <c r="S28" s="3"/>
    </row>
    <row r="29" spans="1:19" x14ac:dyDescent="0.25">
      <c r="A29" s="1"/>
      <c r="B29" s="54" t="s">
        <v>43</v>
      </c>
      <c r="C29" s="102" t="s">
        <v>44</v>
      </c>
      <c r="D29" s="46">
        <f>'[9]NR 2020'!G29</f>
        <v>1896.8</v>
      </c>
      <c r="E29" s="56">
        <f>'[9]NR 2020'!H29</f>
        <v>97.9</v>
      </c>
      <c r="F29" s="48">
        <v>1597.5</v>
      </c>
      <c r="G29" s="46">
        <f>'[9]NR 2020'!M29</f>
        <v>1236.5</v>
      </c>
      <c r="H29" s="56">
        <f>'[9]NR 2020'!N29</f>
        <v>400</v>
      </c>
      <c r="I29" s="49">
        <f t="shared" si="7"/>
        <v>1636.5</v>
      </c>
      <c r="J29" s="57">
        <f>'[9]NR 2020'!Y29</f>
        <v>1390</v>
      </c>
      <c r="K29" s="103">
        <f>'[9]NR 2020'!Z29</f>
        <v>400</v>
      </c>
      <c r="L29" s="59">
        <f t="shared" si="8"/>
        <v>1790</v>
      </c>
      <c r="M29" s="104">
        <v>1390</v>
      </c>
      <c r="N29" s="105">
        <v>400</v>
      </c>
      <c r="O29" s="48">
        <f t="shared" si="9"/>
        <v>1790</v>
      </c>
      <c r="P29" s="104">
        <v>1390</v>
      </c>
      <c r="Q29" s="105">
        <v>400</v>
      </c>
      <c r="R29" s="48">
        <f t="shared" si="10"/>
        <v>1790</v>
      </c>
      <c r="S29" s="3"/>
    </row>
    <row r="30" spans="1:19" x14ac:dyDescent="0.25">
      <c r="A30" s="1"/>
      <c r="B30" s="54" t="s">
        <v>45</v>
      </c>
      <c r="C30" s="68" t="s">
        <v>46</v>
      </c>
      <c r="D30" s="46">
        <f>'[9]NR 2020'!G30</f>
        <v>1183.9000000000001</v>
      </c>
      <c r="E30" s="56">
        <f>'[9]NR 2020'!H30</f>
        <v>196.5</v>
      </c>
      <c r="F30" s="48">
        <v>1380.5</v>
      </c>
      <c r="G30" s="46">
        <f>'[9]NR 2020'!M30</f>
        <v>1456</v>
      </c>
      <c r="H30" s="56">
        <f>'[9]NR 2020'!N30</f>
        <v>150</v>
      </c>
      <c r="I30" s="49">
        <f t="shared" si="7"/>
        <v>1606</v>
      </c>
      <c r="J30" s="57">
        <f>'[9]NR 2020'!Y30</f>
        <v>1456</v>
      </c>
      <c r="K30" s="103">
        <f>'[9]NR 2020'!Z30</f>
        <v>113</v>
      </c>
      <c r="L30" s="59">
        <f t="shared" si="8"/>
        <v>1569</v>
      </c>
      <c r="M30" s="104">
        <v>1456</v>
      </c>
      <c r="N30" s="105">
        <v>113</v>
      </c>
      <c r="O30" s="48">
        <f t="shared" si="9"/>
        <v>1569</v>
      </c>
      <c r="P30" s="104">
        <v>1456</v>
      </c>
      <c r="Q30" s="105">
        <v>113</v>
      </c>
      <c r="R30" s="48">
        <f t="shared" si="10"/>
        <v>1569</v>
      </c>
      <c r="S30" s="3"/>
    </row>
    <row r="31" spans="1:19" x14ac:dyDescent="0.25">
      <c r="A31" s="1"/>
      <c r="B31" s="54" t="s">
        <v>47</v>
      </c>
      <c r="C31" s="68" t="s">
        <v>48</v>
      </c>
      <c r="D31" s="46">
        <f>'[9]NR 2020'!G31</f>
        <v>969</v>
      </c>
      <c r="E31" s="47">
        <f>'[9]NR 2020'!H31</f>
        <v>58</v>
      </c>
      <c r="F31" s="48">
        <v>1026.4000000000001</v>
      </c>
      <c r="G31" s="46">
        <f>'[9]NR 2020'!M31</f>
        <v>691.2</v>
      </c>
      <c r="H31" s="47">
        <f>'[9]NR 2020'!N31</f>
        <v>0</v>
      </c>
      <c r="I31" s="49">
        <f t="shared" si="7"/>
        <v>691.2</v>
      </c>
      <c r="J31" s="57">
        <f>'[9]NR 2020'!Y31</f>
        <v>960</v>
      </c>
      <c r="K31" s="58">
        <f>'[9]NR 2020'!Z31</f>
        <v>0</v>
      </c>
      <c r="L31" s="59">
        <f t="shared" si="8"/>
        <v>960</v>
      </c>
      <c r="M31" s="104">
        <v>960</v>
      </c>
      <c r="N31" s="104">
        <v>0</v>
      </c>
      <c r="O31" s="48">
        <f t="shared" si="9"/>
        <v>960</v>
      </c>
      <c r="P31" s="104">
        <v>960</v>
      </c>
      <c r="Q31" s="104">
        <v>0</v>
      </c>
      <c r="R31" s="48">
        <f t="shared" si="10"/>
        <v>960</v>
      </c>
      <c r="S31" s="3"/>
    </row>
    <row r="32" spans="1:19" x14ac:dyDescent="0.25">
      <c r="A32" s="1"/>
      <c r="B32" s="54" t="s">
        <v>49</v>
      </c>
      <c r="C32" s="68" t="s">
        <v>50</v>
      </c>
      <c r="D32" s="46">
        <f>'[9]NR 2020'!G32</f>
        <v>27703.8</v>
      </c>
      <c r="E32" s="47">
        <f>'[9]NR 2020'!H32</f>
        <v>79.8</v>
      </c>
      <c r="F32" s="48">
        <v>37050.699999999997</v>
      </c>
      <c r="G32" s="46">
        <f>'[9]NR 2020'!M32</f>
        <v>26853.200000000001</v>
      </c>
      <c r="H32" s="47">
        <f>'[9]NR 2020'!N32</f>
        <v>50</v>
      </c>
      <c r="I32" s="49">
        <f t="shared" si="7"/>
        <v>26903.200000000001</v>
      </c>
      <c r="J32" s="57">
        <v>29742</v>
      </c>
      <c r="K32" s="58">
        <f>'[9]NR 2020'!Z32</f>
        <v>50</v>
      </c>
      <c r="L32" s="59">
        <f t="shared" si="8"/>
        <v>29792</v>
      </c>
      <c r="M32" s="104">
        <v>29742</v>
      </c>
      <c r="N32" s="104">
        <v>50</v>
      </c>
      <c r="O32" s="48">
        <f t="shared" si="9"/>
        <v>29792</v>
      </c>
      <c r="P32" s="104">
        <v>29742</v>
      </c>
      <c r="Q32" s="104">
        <v>50</v>
      </c>
      <c r="R32" s="48">
        <f t="shared" si="10"/>
        <v>29792</v>
      </c>
      <c r="S32" s="3"/>
    </row>
    <row r="33" spans="1:19" x14ac:dyDescent="0.25">
      <c r="A33" s="1"/>
      <c r="B33" s="54" t="s">
        <v>51</v>
      </c>
      <c r="C33" s="65" t="s">
        <v>52</v>
      </c>
      <c r="D33" s="46">
        <f>'[9]NR 2020'!G33</f>
        <v>27286.2</v>
      </c>
      <c r="E33" s="47">
        <f>'[9]NR 2020'!H33</f>
        <v>79.8</v>
      </c>
      <c r="F33" s="48">
        <v>27366</v>
      </c>
      <c r="G33" s="46">
        <f>'[9]NR 2020'!M33</f>
        <v>26693.200000000001</v>
      </c>
      <c r="H33" s="47">
        <f>'[9]NR 2020'!N33</f>
        <v>0</v>
      </c>
      <c r="I33" s="49">
        <f t="shared" si="7"/>
        <v>26693.200000000001</v>
      </c>
      <c r="J33" s="57">
        <f>'[9]NR 2020'!Y33</f>
        <v>29742</v>
      </c>
      <c r="K33" s="58">
        <f>'[9]NR 2020'!Z33</f>
        <v>0</v>
      </c>
      <c r="L33" s="59">
        <f t="shared" si="8"/>
        <v>29742</v>
      </c>
      <c r="M33" s="104">
        <v>29742</v>
      </c>
      <c r="N33" s="104">
        <v>0</v>
      </c>
      <c r="O33" s="48">
        <f t="shared" si="9"/>
        <v>29742</v>
      </c>
      <c r="P33" s="104">
        <v>29742</v>
      </c>
      <c r="Q33" s="104">
        <v>0</v>
      </c>
      <c r="R33" s="48">
        <f t="shared" si="10"/>
        <v>29742</v>
      </c>
      <c r="S33" s="3"/>
    </row>
    <row r="34" spans="1:19" x14ac:dyDescent="0.25">
      <c r="A34" s="1"/>
      <c r="B34" s="54" t="s">
        <v>53</v>
      </c>
      <c r="C34" s="106" t="s">
        <v>54</v>
      </c>
      <c r="D34" s="46">
        <f>'[9]NR 2020'!G34</f>
        <v>417.6</v>
      </c>
      <c r="E34" s="47">
        <f>'[9]NR 2020'!H34</f>
        <v>0</v>
      </c>
      <c r="F34" s="48">
        <f t="shared" si="6"/>
        <v>417.6</v>
      </c>
      <c r="G34" s="46">
        <f>'[9]NR 2020'!M34</f>
        <v>10</v>
      </c>
      <c r="H34" s="47">
        <f>'[9]NR 2020'!N34</f>
        <v>0</v>
      </c>
      <c r="I34" s="49">
        <f t="shared" si="7"/>
        <v>10</v>
      </c>
      <c r="J34" s="57">
        <f>'[9]NR 2020'!Y34</f>
        <v>0</v>
      </c>
      <c r="K34" s="58">
        <f>'[9]NR 2020'!Z34</f>
        <v>0</v>
      </c>
      <c r="L34" s="59">
        <f t="shared" si="8"/>
        <v>0</v>
      </c>
      <c r="M34" s="104">
        <v>10</v>
      </c>
      <c r="N34" s="104">
        <v>0</v>
      </c>
      <c r="O34" s="48">
        <f t="shared" si="9"/>
        <v>10</v>
      </c>
      <c r="P34" s="104">
        <v>0</v>
      </c>
      <c r="Q34" s="104">
        <v>0</v>
      </c>
      <c r="R34" s="48">
        <f t="shared" si="10"/>
        <v>0</v>
      </c>
      <c r="S34" s="3"/>
    </row>
    <row r="35" spans="1:19" x14ac:dyDescent="0.25">
      <c r="A35" s="1"/>
      <c r="B35" s="54" t="s">
        <v>55</v>
      </c>
      <c r="C35" s="68" t="s">
        <v>56</v>
      </c>
      <c r="D35" s="46">
        <f>'[9]NR 2020'!G35</f>
        <v>9240.1</v>
      </c>
      <c r="E35" s="47">
        <f>'[9]NR 2020'!H35</f>
        <v>27.1</v>
      </c>
      <c r="F35" s="48">
        <f t="shared" si="6"/>
        <v>9267.2000000000007</v>
      </c>
      <c r="G35" s="46">
        <f>'[9]NR 2020'!M35</f>
        <v>9701</v>
      </c>
      <c r="H35" s="47">
        <f>'[9]NR 2020'!N35</f>
        <v>0</v>
      </c>
      <c r="I35" s="49">
        <f t="shared" si="7"/>
        <v>9701</v>
      </c>
      <c r="J35" s="57">
        <f>'[9]NR 2020'!Y35</f>
        <v>10049</v>
      </c>
      <c r="K35" s="58">
        <f>'[9]NR 2020'!Z35</f>
        <v>0</v>
      </c>
      <c r="L35" s="59">
        <f t="shared" si="8"/>
        <v>10049</v>
      </c>
      <c r="M35" s="104">
        <v>10049</v>
      </c>
      <c r="N35" s="104">
        <v>0</v>
      </c>
      <c r="O35" s="48">
        <f t="shared" si="9"/>
        <v>10049</v>
      </c>
      <c r="P35" s="104">
        <v>10049</v>
      </c>
      <c r="Q35" s="104">
        <v>0</v>
      </c>
      <c r="R35" s="48">
        <f t="shared" si="10"/>
        <v>10049</v>
      </c>
      <c r="S35" s="3"/>
    </row>
    <row r="36" spans="1:19" x14ac:dyDescent="0.25">
      <c r="A36" s="1"/>
      <c r="B36" s="54" t="s">
        <v>57</v>
      </c>
      <c r="C36" s="68" t="s">
        <v>58</v>
      </c>
      <c r="D36" s="46">
        <f>'[9]NR 2020'!G36</f>
        <v>0</v>
      </c>
      <c r="E36" s="47">
        <f>'[9]NR 2020'!H36</f>
        <v>0</v>
      </c>
      <c r="F36" s="48">
        <f t="shared" si="6"/>
        <v>0</v>
      </c>
      <c r="G36" s="46">
        <f>'[9]NR 2020'!M36</f>
        <v>0</v>
      </c>
      <c r="H36" s="47">
        <f>'[9]NR 2020'!N36</f>
        <v>0</v>
      </c>
      <c r="I36" s="49">
        <f t="shared" si="7"/>
        <v>0</v>
      </c>
      <c r="J36" s="57">
        <f>'[9]NR 2020'!Y36</f>
        <v>0</v>
      </c>
      <c r="K36" s="58">
        <f>'[9]NR 2020'!Z36</f>
        <v>0</v>
      </c>
      <c r="L36" s="59">
        <f t="shared" si="8"/>
        <v>0</v>
      </c>
      <c r="M36" s="104">
        <v>0</v>
      </c>
      <c r="N36" s="104">
        <v>0</v>
      </c>
      <c r="O36" s="48">
        <f t="shared" si="9"/>
        <v>0</v>
      </c>
      <c r="P36" s="104">
        <v>0</v>
      </c>
      <c r="Q36" s="104">
        <v>0</v>
      </c>
      <c r="R36" s="48">
        <f t="shared" si="10"/>
        <v>0</v>
      </c>
      <c r="S36" s="3"/>
    </row>
    <row r="37" spans="1:19" x14ac:dyDescent="0.25">
      <c r="A37" s="1"/>
      <c r="B37" s="54" t="s">
        <v>59</v>
      </c>
      <c r="C37" s="68" t="s">
        <v>60</v>
      </c>
      <c r="D37" s="46">
        <f>'[9]NR 2020'!G37</f>
        <v>684.5</v>
      </c>
      <c r="E37" s="47">
        <f>'[9]NR 2020'!H37</f>
        <v>0</v>
      </c>
      <c r="F37" s="48">
        <f t="shared" si="6"/>
        <v>684.5</v>
      </c>
      <c r="G37" s="46">
        <f>'[9]NR 2020'!M37</f>
        <v>684.5</v>
      </c>
      <c r="H37" s="47">
        <f>'[9]NR 2020'!N37</f>
        <v>0</v>
      </c>
      <c r="I37" s="49">
        <f t="shared" si="7"/>
        <v>684.5</v>
      </c>
      <c r="J37" s="57">
        <f>'[9]NR 2020'!Y37</f>
        <v>670</v>
      </c>
      <c r="K37" s="58">
        <f>'[9]NR 2020'!Z37</f>
        <v>0</v>
      </c>
      <c r="L37" s="59">
        <f t="shared" si="8"/>
        <v>670</v>
      </c>
      <c r="M37" s="104">
        <v>670</v>
      </c>
      <c r="N37" s="104">
        <v>0</v>
      </c>
      <c r="O37" s="48">
        <f t="shared" si="9"/>
        <v>670</v>
      </c>
      <c r="P37" s="104">
        <v>670</v>
      </c>
      <c r="Q37" s="104">
        <v>0</v>
      </c>
      <c r="R37" s="48">
        <f t="shared" si="10"/>
        <v>670</v>
      </c>
      <c r="S37" s="3"/>
    </row>
    <row r="38" spans="1:19" ht="15.75" thickBot="1" x14ac:dyDescent="0.3">
      <c r="A38" s="1"/>
      <c r="B38" s="107" t="s">
        <v>61</v>
      </c>
      <c r="C38" s="108" t="s">
        <v>62</v>
      </c>
      <c r="D38" s="46">
        <v>984.7</v>
      </c>
      <c r="E38" s="47">
        <f>'[9]NR 2020'!H38</f>
        <v>1.6</v>
      </c>
      <c r="F38" s="72">
        <v>986.2</v>
      </c>
      <c r="G38" s="46">
        <f>'[9]NR 2020'!M38</f>
        <v>1032.9000000000001</v>
      </c>
      <c r="H38" s="47">
        <f>'[9]NR 2020'!N38</f>
        <v>0</v>
      </c>
      <c r="I38" s="73">
        <f t="shared" si="7"/>
        <v>1032.9000000000001</v>
      </c>
      <c r="J38" s="57">
        <f>'[9]NR 2020'!Y38</f>
        <v>924</v>
      </c>
      <c r="K38" s="58">
        <f>'[9]NR 2020'!Z38</f>
        <v>0</v>
      </c>
      <c r="L38" s="59">
        <f t="shared" si="8"/>
        <v>924</v>
      </c>
      <c r="M38" s="109">
        <v>924</v>
      </c>
      <c r="N38" s="109">
        <v>0</v>
      </c>
      <c r="O38" s="72">
        <f t="shared" si="9"/>
        <v>924</v>
      </c>
      <c r="P38" s="109">
        <v>924</v>
      </c>
      <c r="Q38" s="109">
        <v>0</v>
      </c>
      <c r="R38" s="72">
        <f t="shared" si="10"/>
        <v>924</v>
      </c>
      <c r="S38" s="3"/>
    </row>
    <row r="39" spans="1:19" ht="15.75" thickBot="1" x14ac:dyDescent="0.3">
      <c r="A39" s="1"/>
      <c r="B39" s="77" t="s">
        <v>63</v>
      </c>
      <c r="C39" s="110" t="s">
        <v>64</v>
      </c>
      <c r="D39" s="111">
        <f>SUM(D28:D32)+SUM(D35:D38)</f>
        <v>43467.4</v>
      </c>
      <c r="E39" s="111">
        <f>SUM(E28:E32)+SUM(E35:E38)</f>
        <v>460.9</v>
      </c>
      <c r="F39" s="112">
        <v>43928.4</v>
      </c>
      <c r="G39" s="111">
        <f>SUM(G28:G32)+SUM(G35:G38)</f>
        <v>42255.3</v>
      </c>
      <c r="H39" s="111">
        <f>SUM(H28:H32)+SUM(H35:H38)</f>
        <v>600</v>
      </c>
      <c r="I39" s="113">
        <f>SUM(I35:I38)+SUM(I28:I32)</f>
        <v>42855.3</v>
      </c>
      <c r="J39" s="114">
        <f>SUM(J28:J32)+SUM(J35:J38)</f>
        <v>45706</v>
      </c>
      <c r="K39" s="115">
        <f>SUM(K28:K32)+SUM(K35:K38)</f>
        <v>563</v>
      </c>
      <c r="L39" s="114">
        <f>SUM(L35:L38)+SUM(L28:L32)</f>
        <v>46269</v>
      </c>
      <c r="M39" s="111">
        <f>SUM(M28:M32)+SUM(M35:M38)</f>
        <v>45706</v>
      </c>
      <c r="N39" s="111">
        <f>SUM(N28:N32)+SUM(N35:N38)</f>
        <v>563</v>
      </c>
      <c r="O39" s="112">
        <f>SUM(O35:O38)+SUM(O28:O32)</f>
        <v>46269</v>
      </c>
      <c r="P39" s="111">
        <f>SUM(P28:P32)+SUM(P35:P38)</f>
        <v>45706</v>
      </c>
      <c r="Q39" s="111">
        <f>SUM(Q28:Q32)+SUM(Q35:Q38)</f>
        <v>563</v>
      </c>
      <c r="R39" s="112">
        <f>SUM(R35:R38)+SUM(R28:R32)</f>
        <v>46269</v>
      </c>
      <c r="S39" s="3"/>
    </row>
    <row r="40" spans="1:19" ht="19.5" thickBot="1" x14ac:dyDescent="0.35">
      <c r="A40" s="1"/>
      <c r="B40" s="116" t="s">
        <v>65</v>
      </c>
      <c r="C40" s="117" t="s">
        <v>66</v>
      </c>
      <c r="D40" s="118">
        <f t="shared" ref="D40:R40" si="11">D24-D39</f>
        <v>-4260</v>
      </c>
      <c r="E40" s="118">
        <f t="shared" si="11"/>
        <v>222.80000000000007</v>
      </c>
      <c r="F40" s="119">
        <f t="shared" si="11"/>
        <v>-4037.3000000000029</v>
      </c>
      <c r="G40" s="118">
        <f t="shared" si="11"/>
        <v>0</v>
      </c>
      <c r="H40" s="118">
        <f t="shared" si="11"/>
        <v>0</v>
      </c>
      <c r="I40" s="120">
        <f t="shared" si="11"/>
        <v>0</v>
      </c>
      <c r="J40" s="118">
        <f t="shared" si="11"/>
        <v>0</v>
      </c>
      <c r="K40" s="118">
        <f t="shared" si="11"/>
        <v>0</v>
      </c>
      <c r="L40" s="119">
        <f t="shared" si="11"/>
        <v>0</v>
      </c>
      <c r="M40" s="121">
        <f t="shared" si="11"/>
        <v>0</v>
      </c>
      <c r="N40" s="118">
        <f t="shared" si="11"/>
        <v>0</v>
      </c>
      <c r="O40" s="119">
        <f t="shared" si="11"/>
        <v>0</v>
      </c>
      <c r="P40" s="118">
        <f t="shared" si="11"/>
        <v>0</v>
      </c>
      <c r="Q40" s="118">
        <f t="shared" si="11"/>
        <v>0</v>
      </c>
      <c r="R40" s="119">
        <f t="shared" si="11"/>
        <v>0</v>
      </c>
      <c r="S40" s="3"/>
    </row>
    <row r="41" spans="1:19" ht="15.75" thickBot="1" x14ac:dyDescent="0.3">
      <c r="A41" s="1"/>
      <c r="B41" s="122" t="s">
        <v>67</v>
      </c>
      <c r="C41" s="123" t="s">
        <v>68</v>
      </c>
      <c r="D41" s="124"/>
      <c r="E41" s="125"/>
      <c r="F41" s="126">
        <v>222.8</v>
      </c>
      <c r="G41" s="124"/>
      <c r="H41" s="127"/>
      <c r="I41" s="128">
        <f>I40-G16</f>
        <v>-4260</v>
      </c>
      <c r="J41" s="129"/>
      <c r="K41" s="127"/>
      <c r="L41" s="126">
        <f>L40-J16</f>
        <v>-4370</v>
      </c>
      <c r="M41" s="130"/>
      <c r="N41" s="127"/>
      <c r="O41" s="126">
        <f>O40-M16</f>
        <v>-4370</v>
      </c>
      <c r="P41" s="124"/>
      <c r="Q41" s="127"/>
      <c r="R41" s="126">
        <f>R40-P16</f>
        <v>-4370</v>
      </c>
      <c r="S41" s="3"/>
    </row>
    <row r="42" spans="1:19" s="136" customFormat="1" ht="8.25" customHeight="1" thickBot="1" x14ac:dyDescent="0.3">
      <c r="A42" s="131"/>
      <c r="B42" s="132"/>
      <c r="C42" s="133"/>
      <c r="D42" s="131"/>
      <c r="E42" s="134"/>
      <c r="F42" s="134"/>
      <c r="G42" s="131"/>
      <c r="H42" s="134"/>
      <c r="I42" s="134"/>
      <c r="J42" s="134"/>
      <c r="K42" s="134"/>
      <c r="L42" s="135"/>
      <c r="M42" s="135"/>
      <c r="N42" s="135"/>
      <c r="O42" s="135"/>
      <c r="P42" s="135"/>
      <c r="Q42" s="135"/>
      <c r="R42" s="135"/>
      <c r="S42" s="135"/>
    </row>
    <row r="43" spans="1:19" s="136" customFormat="1" ht="15.75" customHeight="1" x14ac:dyDescent="0.25">
      <c r="A43" s="131"/>
      <c r="B43" s="137"/>
      <c r="C43" s="138" t="s">
        <v>69</v>
      </c>
      <c r="D43" s="139" t="s">
        <v>70</v>
      </c>
      <c r="E43" s="134"/>
      <c r="F43" s="140"/>
      <c r="G43" s="139" t="s">
        <v>71</v>
      </c>
      <c r="H43" s="134"/>
      <c r="I43" s="134"/>
      <c r="J43" s="139" t="s">
        <v>72</v>
      </c>
      <c r="K43" s="134"/>
      <c r="L43" s="134"/>
      <c r="M43" s="139" t="s">
        <v>73</v>
      </c>
      <c r="N43" s="135"/>
      <c r="O43" s="135"/>
      <c r="P43" s="139" t="s">
        <v>73</v>
      </c>
      <c r="Q43" s="135"/>
      <c r="R43" s="135"/>
      <c r="S43" s="135"/>
    </row>
    <row r="44" spans="1:19" ht="15.75" thickBot="1" x14ac:dyDescent="0.3">
      <c r="A44" s="1"/>
      <c r="B44" s="137"/>
      <c r="C44" s="141"/>
      <c r="D44" s="142">
        <v>622</v>
      </c>
      <c r="E44" s="134"/>
      <c r="F44" s="140"/>
      <c r="G44" s="142">
        <v>622</v>
      </c>
      <c r="H44" s="143"/>
      <c r="I44" s="143"/>
      <c r="J44" s="142">
        <v>622</v>
      </c>
      <c r="K44" s="143"/>
      <c r="L44" s="143"/>
      <c r="M44" s="142">
        <v>622</v>
      </c>
      <c r="N44" s="3"/>
      <c r="O44" s="3"/>
      <c r="P44" s="142">
        <v>622</v>
      </c>
      <c r="Q44" s="3"/>
      <c r="R44" s="3"/>
      <c r="S44" s="3"/>
    </row>
    <row r="45" spans="1:19" s="136" customFormat="1" ht="8.25" customHeight="1" thickBot="1" x14ac:dyDescent="0.3">
      <c r="A45" s="131"/>
      <c r="B45" s="137"/>
      <c r="C45" s="133"/>
      <c r="D45" s="134"/>
      <c r="E45" s="134"/>
      <c r="F45" s="140"/>
      <c r="G45" s="134"/>
      <c r="H45" s="134"/>
      <c r="I45" s="140"/>
      <c r="J45" s="140"/>
      <c r="K45" s="140"/>
      <c r="L45" s="135"/>
      <c r="M45" s="135"/>
      <c r="N45" s="135"/>
      <c r="O45" s="135"/>
      <c r="P45" s="135"/>
      <c r="Q45" s="135"/>
      <c r="R45" s="135"/>
      <c r="S45" s="135"/>
    </row>
    <row r="46" spans="1:19" s="136" customFormat="1" ht="37.5" customHeight="1" thickBot="1" x14ac:dyDescent="0.3">
      <c r="A46" s="131"/>
      <c r="B46" s="137"/>
      <c r="C46" s="138" t="s">
        <v>74</v>
      </c>
      <c r="D46" s="144" t="s">
        <v>75</v>
      </c>
      <c r="E46" s="145" t="s">
        <v>76</v>
      </c>
      <c r="F46" s="140"/>
      <c r="G46" s="144" t="s">
        <v>75</v>
      </c>
      <c r="H46" s="145" t="s">
        <v>76</v>
      </c>
      <c r="I46" s="135"/>
      <c r="J46" s="144" t="s">
        <v>75</v>
      </c>
      <c r="K46" s="145" t="s">
        <v>76</v>
      </c>
      <c r="L46" s="146"/>
      <c r="M46" s="144" t="s">
        <v>75</v>
      </c>
      <c r="N46" s="145" t="s">
        <v>76</v>
      </c>
      <c r="O46" s="135"/>
      <c r="P46" s="144" t="s">
        <v>75</v>
      </c>
      <c r="Q46" s="145" t="s">
        <v>76</v>
      </c>
      <c r="R46" s="135"/>
      <c r="S46" s="135"/>
    </row>
    <row r="47" spans="1:19" ht="15.75" thickBot="1" x14ac:dyDescent="0.3">
      <c r="A47" s="1"/>
      <c r="B47" s="147"/>
      <c r="C47" s="148"/>
      <c r="D47" s="149">
        <v>0</v>
      </c>
      <c r="E47" s="150">
        <v>0</v>
      </c>
      <c r="F47" s="140"/>
      <c r="G47" s="149">
        <v>0</v>
      </c>
      <c r="H47" s="150">
        <v>0</v>
      </c>
      <c r="I47" s="3"/>
      <c r="J47" s="149">
        <v>0</v>
      </c>
      <c r="K47" s="150">
        <v>0</v>
      </c>
      <c r="L47" s="143"/>
      <c r="M47" s="149">
        <v>0</v>
      </c>
      <c r="N47" s="150">
        <v>0</v>
      </c>
      <c r="O47" s="3"/>
      <c r="P47" s="149">
        <v>0</v>
      </c>
      <c r="Q47" s="150">
        <v>0</v>
      </c>
      <c r="R47" s="3"/>
      <c r="S47" s="3"/>
    </row>
    <row r="48" spans="1:19" x14ac:dyDescent="0.25">
      <c r="A48" s="1"/>
      <c r="B48" s="147"/>
      <c r="C48" s="133"/>
      <c r="D48" s="134"/>
      <c r="E48" s="134"/>
      <c r="F48" s="140"/>
      <c r="G48" s="134"/>
      <c r="H48" s="134"/>
      <c r="I48" s="140"/>
      <c r="J48" s="140"/>
      <c r="K48" s="140"/>
      <c r="L48" s="135"/>
      <c r="M48" s="3"/>
      <c r="N48" s="135"/>
      <c r="O48" s="135"/>
      <c r="P48" s="3"/>
      <c r="Q48" s="3"/>
      <c r="R48" s="3"/>
      <c r="S48" s="3"/>
    </row>
    <row r="49" spans="1:19" x14ac:dyDescent="0.25">
      <c r="A49" s="1"/>
      <c r="B49" s="147"/>
      <c r="C49" s="151" t="s">
        <v>77</v>
      </c>
      <c r="D49" s="152" t="s">
        <v>78</v>
      </c>
      <c r="E49" s="134"/>
      <c r="F49" s="3"/>
      <c r="G49" s="152" t="s">
        <v>79</v>
      </c>
      <c r="H49" s="3"/>
      <c r="I49" s="3"/>
      <c r="J49" s="152" t="s">
        <v>80</v>
      </c>
      <c r="K49" s="3"/>
      <c r="L49" s="153"/>
      <c r="M49" s="152" t="s">
        <v>81</v>
      </c>
      <c r="N49" s="153"/>
      <c r="O49" s="153"/>
      <c r="P49" s="152" t="s">
        <v>82</v>
      </c>
      <c r="Q49" s="3"/>
      <c r="R49" s="3"/>
      <c r="S49" s="3"/>
    </row>
    <row r="50" spans="1:19" x14ac:dyDescent="0.25">
      <c r="A50" s="1"/>
      <c r="B50" s="147"/>
      <c r="C50" s="154" t="s">
        <v>83</v>
      </c>
      <c r="D50" s="155">
        <v>1974.2</v>
      </c>
      <c r="E50" s="134"/>
      <c r="F50" s="3"/>
      <c r="G50" s="155">
        <v>63</v>
      </c>
      <c r="H50" s="3"/>
      <c r="I50" s="3"/>
      <c r="J50" s="155">
        <v>1516</v>
      </c>
      <c r="K50" s="3"/>
      <c r="L50" s="156"/>
      <c r="M50" s="155">
        <v>433.7</v>
      </c>
      <c r="N50" s="156"/>
      <c r="O50" s="156"/>
      <c r="P50" s="155">
        <v>0</v>
      </c>
      <c r="Q50" s="3"/>
      <c r="R50" s="3"/>
      <c r="S50" s="3"/>
    </row>
    <row r="51" spans="1:19" x14ac:dyDescent="0.25">
      <c r="A51" s="1"/>
      <c r="B51" s="147"/>
      <c r="C51" s="154" t="s">
        <v>84</v>
      </c>
      <c r="D51" s="155">
        <v>1033.2</v>
      </c>
      <c r="E51" s="134"/>
      <c r="F51" s="3"/>
      <c r="G51" s="155">
        <v>0</v>
      </c>
      <c r="H51" s="3"/>
      <c r="I51" s="3"/>
      <c r="J51" s="155">
        <v>250</v>
      </c>
      <c r="K51" s="3"/>
      <c r="L51" s="156"/>
      <c r="M51" s="155">
        <v>50</v>
      </c>
      <c r="N51" s="156"/>
      <c r="O51" s="156"/>
      <c r="P51" s="155">
        <v>0</v>
      </c>
      <c r="Q51" s="3"/>
      <c r="R51" s="3"/>
      <c r="S51" s="3"/>
    </row>
    <row r="52" spans="1:19" x14ac:dyDescent="0.25">
      <c r="A52" s="1"/>
      <c r="B52" s="147"/>
      <c r="C52" s="154" t="s">
        <v>85</v>
      </c>
      <c r="D52" s="155">
        <v>335.7</v>
      </c>
      <c r="E52" s="134"/>
      <c r="F52" s="3"/>
      <c r="G52" s="155">
        <v>63</v>
      </c>
      <c r="H52" s="3"/>
      <c r="I52" s="3"/>
      <c r="J52" s="155">
        <v>622</v>
      </c>
      <c r="K52" s="3"/>
      <c r="L52" s="156"/>
      <c r="M52" s="155">
        <v>383.7</v>
      </c>
      <c r="N52" s="156"/>
      <c r="O52" s="156"/>
      <c r="P52" s="155">
        <v>0</v>
      </c>
      <c r="Q52" s="3"/>
      <c r="R52" s="3"/>
      <c r="S52" s="3"/>
    </row>
    <row r="53" spans="1:19" x14ac:dyDescent="0.25">
      <c r="A53" s="1"/>
      <c r="B53" s="147"/>
      <c r="C53" s="154" t="s">
        <v>86</v>
      </c>
      <c r="D53" s="155">
        <v>195.5</v>
      </c>
      <c r="E53" s="134"/>
      <c r="F53" s="3"/>
      <c r="G53" s="155">
        <v>0</v>
      </c>
      <c r="H53" s="3"/>
      <c r="I53" s="3"/>
      <c r="J53" s="155">
        <v>100</v>
      </c>
      <c r="K53" s="3"/>
      <c r="L53" s="156"/>
      <c r="M53" s="155">
        <v>0</v>
      </c>
      <c r="N53" s="156"/>
      <c r="O53" s="156"/>
      <c r="P53" s="155">
        <v>0</v>
      </c>
      <c r="Q53" s="3"/>
      <c r="R53" s="3"/>
      <c r="S53" s="3"/>
    </row>
    <row r="54" spans="1:19" x14ac:dyDescent="0.25">
      <c r="A54" s="1"/>
      <c r="B54" s="147"/>
      <c r="C54" s="157" t="s">
        <v>87</v>
      </c>
      <c r="D54" s="155">
        <v>409.7</v>
      </c>
      <c r="E54" s="134"/>
      <c r="F54" s="3"/>
      <c r="G54" s="155">
        <v>0</v>
      </c>
      <c r="H54" s="3"/>
      <c r="I54" s="3"/>
      <c r="J54" s="155">
        <v>544</v>
      </c>
      <c r="K54" s="3"/>
      <c r="L54" s="156"/>
      <c r="M54" s="155">
        <v>0</v>
      </c>
      <c r="N54" s="156"/>
      <c r="O54" s="156"/>
      <c r="P54" s="155">
        <v>0</v>
      </c>
      <c r="Q54" s="3"/>
      <c r="R54" s="3"/>
      <c r="S54" s="3"/>
    </row>
    <row r="55" spans="1:19" ht="10.5" customHeight="1" x14ac:dyDescent="0.25">
      <c r="A55" s="1"/>
      <c r="B55" s="147"/>
      <c r="C55" s="133"/>
      <c r="D55" s="134"/>
      <c r="E55" s="134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</row>
    <row r="56" spans="1:19" x14ac:dyDescent="0.25">
      <c r="A56" s="1"/>
      <c r="B56" s="147"/>
      <c r="C56" s="151" t="s">
        <v>88</v>
      </c>
      <c r="D56" s="152" t="s">
        <v>78</v>
      </c>
      <c r="E56" s="134"/>
      <c r="F56" s="140"/>
      <c r="G56" s="152" t="s">
        <v>89</v>
      </c>
      <c r="H56" s="134"/>
      <c r="I56" s="140"/>
      <c r="J56" s="152" t="s">
        <v>80</v>
      </c>
      <c r="K56" s="140"/>
      <c r="L56" s="3"/>
      <c r="M56" s="152" t="s">
        <v>81</v>
      </c>
      <c r="N56" s="153"/>
      <c r="O56" s="153"/>
      <c r="P56" s="152" t="s">
        <v>82</v>
      </c>
      <c r="Q56" s="3"/>
      <c r="R56" s="3"/>
      <c r="S56" s="3"/>
    </row>
    <row r="57" spans="1:19" x14ac:dyDescent="0.25">
      <c r="A57" s="1"/>
      <c r="B57" s="147"/>
      <c r="C57" s="154"/>
      <c r="D57" s="158">
        <v>69</v>
      </c>
      <c r="E57" s="134"/>
      <c r="F57" s="140"/>
      <c r="G57" s="158">
        <v>69</v>
      </c>
      <c r="H57" s="134"/>
      <c r="I57" s="140"/>
      <c r="J57" s="158">
        <v>66</v>
      </c>
      <c r="K57" s="140"/>
      <c r="L57" s="3"/>
      <c r="M57" s="158">
        <v>66</v>
      </c>
      <c r="N57" s="3"/>
      <c r="O57" s="3"/>
      <c r="P57" s="158">
        <v>66</v>
      </c>
      <c r="Q57" s="3"/>
      <c r="R57" s="3"/>
      <c r="S57" s="3"/>
    </row>
    <row r="58" spans="1:19" x14ac:dyDescent="0.25">
      <c r="A58" s="1"/>
      <c r="B58" s="147"/>
      <c r="C58" s="133"/>
      <c r="D58" s="134"/>
      <c r="E58" s="134"/>
      <c r="F58" s="140"/>
      <c r="G58" s="134"/>
      <c r="H58" s="134"/>
      <c r="I58" s="140"/>
      <c r="J58" s="140"/>
      <c r="K58" s="140"/>
      <c r="L58" s="3"/>
      <c r="M58" s="3"/>
      <c r="N58" s="3"/>
      <c r="O58" s="3"/>
      <c r="P58" s="3"/>
      <c r="Q58" s="3"/>
      <c r="R58" s="3"/>
      <c r="S58" s="3"/>
    </row>
    <row r="59" spans="1:19" x14ac:dyDescent="0.25">
      <c r="A59" s="1"/>
      <c r="B59" s="159" t="s">
        <v>90</v>
      </c>
      <c r="C59" s="160"/>
      <c r="D59" s="161"/>
      <c r="E59" s="161"/>
      <c r="F59" s="161"/>
      <c r="G59" s="161"/>
      <c r="H59" s="161"/>
      <c r="I59" s="161"/>
      <c r="J59" s="161"/>
      <c r="K59" s="161"/>
      <c r="L59" s="162"/>
      <c r="M59" s="162"/>
      <c r="N59" s="162"/>
      <c r="O59" s="162"/>
      <c r="P59" s="162"/>
      <c r="Q59" s="162"/>
      <c r="R59" s="163"/>
      <c r="S59" s="3"/>
    </row>
    <row r="60" spans="1:19" x14ac:dyDescent="0.25">
      <c r="A60" s="1"/>
      <c r="B60" s="164"/>
      <c r="C60" s="136"/>
      <c r="D60" s="136"/>
      <c r="E60" s="136"/>
      <c r="F60" s="136"/>
      <c r="G60" s="136"/>
      <c r="H60" s="136"/>
      <c r="I60" s="136"/>
      <c r="J60" s="136"/>
      <c r="K60" s="136"/>
      <c r="L60" s="136"/>
      <c r="M60" s="136"/>
      <c r="N60" s="136"/>
      <c r="O60" s="136"/>
      <c r="P60" s="136"/>
      <c r="Q60" s="136"/>
      <c r="R60" s="165"/>
      <c r="S60" s="3"/>
    </row>
    <row r="61" spans="1:19" x14ac:dyDescent="0.25">
      <c r="A61" s="1"/>
      <c r="B61" s="166"/>
      <c r="C61" s="167"/>
      <c r="D61" s="167"/>
      <c r="E61" s="167"/>
      <c r="F61" s="167"/>
      <c r="G61" s="167"/>
      <c r="H61" s="167"/>
      <c r="I61" s="167"/>
      <c r="J61" s="167"/>
      <c r="K61" s="167"/>
      <c r="L61" s="136"/>
      <c r="M61" s="136"/>
      <c r="N61" s="136"/>
      <c r="O61" s="136"/>
      <c r="P61" s="136"/>
      <c r="Q61" s="136"/>
      <c r="R61" s="165"/>
      <c r="S61" s="3"/>
    </row>
    <row r="62" spans="1:19" x14ac:dyDescent="0.25">
      <c r="A62" s="1"/>
      <c r="B62" s="166"/>
      <c r="C62" s="167"/>
      <c r="D62" s="167"/>
      <c r="E62" s="167"/>
      <c r="F62" s="167"/>
      <c r="G62" s="167"/>
      <c r="H62" s="167"/>
      <c r="I62" s="167"/>
      <c r="J62" s="167"/>
      <c r="K62" s="167"/>
      <c r="L62" s="136"/>
      <c r="M62" s="136"/>
      <c r="N62" s="136"/>
      <c r="O62" s="136"/>
      <c r="P62" s="136"/>
      <c r="Q62" s="136"/>
      <c r="R62" s="165"/>
      <c r="S62" s="3"/>
    </row>
    <row r="63" spans="1:19" x14ac:dyDescent="0.25">
      <c r="A63" s="1"/>
      <c r="B63" s="166"/>
      <c r="C63" s="167"/>
      <c r="D63" s="167"/>
      <c r="E63" s="167"/>
      <c r="F63" s="167"/>
      <c r="G63" s="167"/>
      <c r="H63" s="167"/>
      <c r="I63" s="167"/>
      <c r="J63" s="167"/>
      <c r="K63" s="167"/>
      <c r="L63" s="136"/>
      <c r="M63" s="136"/>
      <c r="N63" s="136"/>
      <c r="O63" s="136"/>
      <c r="P63" s="136"/>
      <c r="Q63" s="136"/>
      <c r="R63" s="165"/>
      <c r="S63" s="3"/>
    </row>
    <row r="64" spans="1:19" x14ac:dyDescent="0.25">
      <c r="A64" s="1"/>
      <c r="B64" s="166"/>
      <c r="C64" s="167"/>
      <c r="D64" s="167"/>
      <c r="E64" s="167"/>
      <c r="F64" s="167"/>
      <c r="G64" s="167"/>
      <c r="H64" s="167"/>
      <c r="I64" s="167"/>
      <c r="J64" s="167"/>
      <c r="K64" s="167"/>
      <c r="L64" s="136"/>
      <c r="M64" s="136"/>
      <c r="N64" s="136"/>
      <c r="O64" s="136"/>
      <c r="P64" s="136"/>
      <c r="Q64" s="136"/>
      <c r="R64" s="165"/>
      <c r="S64" s="3"/>
    </row>
    <row r="65" spans="1:19" x14ac:dyDescent="0.25">
      <c r="A65" s="1"/>
      <c r="B65" s="168"/>
      <c r="C65" s="169"/>
      <c r="D65" s="170"/>
      <c r="E65" s="170"/>
      <c r="F65" s="170"/>
      <c r="G65" s="170"/>
      <c r="H65" s="170"/>
      <c r="I65" s="170"/>
      <c r="J65" s="170"/>
      <c r="K65" s="170"/>
      <c r="L65" s="136"/>
      <c r="M65" s="136"/>
      <c r="N65" s="136"/>
      <c r="O65" s="136"/>
      <c r="P65" s="136"/>
      <c r="Q65" s="136"/>
      <c r="R65" s="165"/>
      <c r="S65" s="3"/>
    </row>
    <row r="66" spans="1:19" x14ac:dyDescent="0.25">
      <c r="A66" s="1"/>
      <c r="B66" s="171"/>
      <c r="C66" s="172"/>
      <c r="D66" s="170"/>
      <c r="E66" s="170"/>
      <c r="F66" s="170"/>
      <c r="G66" s="170"/>
      <c r="H66" s="170"/>
      <c r="I66" s="170"/>
      <c r="J66" s="170"/>
      <c r="K66" s="170"/>
      <c r="L66" s="136"/>
      <c r="M66" s="136"/>
      <c r="N66" s="136"/>
      <c r="O66" s="136"/>
      <c r="P66" s="136"/>
      <c r="Q66" s="136"/>
      <c r="R66" s="165"/>
      <c r="S66" s="3"/>
    </row>
    <row r="67" spans="1:19" x14ac:dyDescent="0.25">
      <c r="A67" s="1"/>
      <c r="B67" s="168"/>
      <c r="C67" s="173"/>
      <c r="D67" s="170"/>
      <c r="E67" s="170"/>
      <c r="F67" s="170"/>
      <c r="G67" s="170"/>
      <c r="H67" s="170"/>
      <c r="I67" s="170"/>
      <c r="J67" s="170"/>
      <c r="K67" s="170"/>
      <c r="L67" s="136"/>
      <c r="M67" s="136"/>
      <c r="N67" s="136"/>
      <c r="O67" s="136"/>
      <c r="P67" s="136"/>
      <c r="Q67" s="136"/>
      <c r="R67" s="165"/>
      <c r="S67" s="3"/>
    </row>
    <row r="68" spans="1:19" x14ac:dyDescent="0.25">
      <c r="A68" s="1"/>
      <c r="B68" s="168"/>
      <c r="C68" s="173"/>
      <c r="D68" s="170"/>
      <c r="E68" s="170"/>
      <c r="F68" s="170"/>
      <c r="G68" s="170"/>
      <c r="H68" s="170"/>
      <c r="I68" s="170"/>
      <c r="J68" s="170"/>
      <c r="K68" s="170"/>
      <c r="L68" s="136"/>
      <c r="M68" s="136"/>
      <c r="N68" s="136"/>
      <c r="O68" s="136"/>
      <c r="P68" s="136"/>
      <c r="Q68" s="136"/>
      <c r="R68" s="165"/>
      <c r="S68" s="3"/>
    </row>
    <row r="69" spans="1:19" x14ac:dyDescent="0.25">
      <c r="A69" s="1"/>
      <c r="B69" s="174"/>
      <c r="C69" s="175"/>
      <c r="D69" s="176"/>
      <c r="E69" s="176"/>
      <c r="F69" s="176"/>
      <c r="G69" s="176"/>
      <c r="H69" s="176"/>
      <c r="I69" s="176"/>
      <c r="J69" s="176"/>
      <c r="K69" s="176"/>
      <c r="L69" s="177"/>
      <c r="M69" s="177"/>
      <c r="N69" s="177"/>
      <c r="O69" s="177"/>
      <c r="P69" s="177"/>
      <c r="Q69" s="177"/>
      <c r="R69" s="178"/>
      <c r="S69" s="3"/>
    </row>
    <row r="70" spans="1:19" x14ac:dyDescent="0.25">
      <c r="A70" s="131"/>
      <c r="B70" s="179"/>
      <c r="C70" s="180"/>
      <c r="D70" s="181"/>
      <c r="E70" s="181"/>
      <c r="F70" s="181"/>
      <c r="G70" s="181"/>
      <c r="H70" s="181"/>
      <c r="I70" s="181"/>
      <c r="J70" s="181"/>
      <c r="K70" s="181"/>
      <c r="L70" s="3"/>
      <c r="M70" s="3"/>
      <c r="N70" s="3"/>
      <c r="O70" s="3"/>
      <c r="P70" s="3"/>
      <c r="Q70" s="3"/>
      <c r="R70" s="3"/>
      <c r="S70" s="3"/>
    </row>
    <row r="71" spans="1:19" x14ac:dyDescent="0.25">
      <c r="A71" s="1"/>
      <c r="B71" s="182"/>
      <c r="C71" s="182"/>
      <c r="D71" s="182"/>
      <c r="E71" s="182"/>
      <c r="F71" s="182"/>
      <c r="G71" s="182"/>
      <c r="H71" s="182"/>
      <c r="I71" s="182"/>
      <c r="J71" s="182"/>
      <c r="K71" s="182"/>
      <c r="L71" s="3"/>
      <c r="M71" s="3"/>
      <c r="N71" s="3"/>
      <c r="O71" s="3"/>
      <c r="P71" s="3"/>
      <c r="Q71" s="3"/>
      <c r="R71" s="3"/>
      <c r="S71" s="3"/>
    </row>
    <row r="72" spans="1:19" x14ac:dyDescent="0.25">
      <c r="A72" s="1"/>
      <c r="B72" s="182" t="s">
        <v>91</v>
      </c>
      <c r="C72" s="183">
        <v>43708</v>
      </c>
      <c r="D72" s="170"/>
      <c r="E72" s="182"/>
      <c r="F72" s="182" t="s">
        <v>92</v>
      </c>
      <c r="G72" s="184" t="s">
        <v>117</v>
      </c>
      <c r="H72" s="182"/>
      <c r="I72" s="182"/>
      <c r="J72" s="182"/>
      <c r="K72" s="182"/>
      <c r="L72" s="3"/>
      <c r="M72" s="3"/>
      <c r="N72" s="3"/>
      <c r="O72" s="3"/>
      <c r="P72" s="3"/>
      <c r="Q72" s="3"/>
      <c r="R72" s="3"/>
      <c r="S72" s="3"/>
    </row>
    <row r="73" spans="1:19" ht="7.5" customHeight="1" x14ac:dyDescent="0.25">
      <c r="A73" s="1"/>
      <c r="B73" s="182"/>
      <c r="C73" s="182"/>
      <c r="D73" s="182"/>
      <c r="E73" s="182"/>
      <c r="F73" s="182"/>
      <c r="G73" s="182"/>
      <c r="H73" s="182"/>
      <c r="I73" s="182"/>
      <c r="J73" s="182"/>
      <c r="K73" s="182"/>
      <c r="L73" s="3"/>
      <c r="M73" s="3"/>
      <c r="N73" s="3"/>
      <c r="O73" s="3"/>
      <c r="P73" s="3"/>
      <c r="Q73" s="3"/>
      <c r="R73" s="3"/>
      <c r="S73" s="3"/>
    </row>
    <row r="74" spans="1:19" x14ac:dyDescent="0.25">
      <c r="A74" s="1"/>
      <c r="B74" s="182"/>
      <c r="C74" s="182"/>
      <c r="D74" s="185"/>
      <c r="E74" s="182"/>
      <c r="F74" s="182" t="s">
        <v>94</v>
      </c>
      <c r="G74" s="186"/>
      <c r="H74" s="182"/>
      <c r="I74" s="182"/>
      <c r="J74" s="182"/>
      <c r="K74" s="182"/>
      <c r="L74" s="3"/>
      <c r="M74" s="3"/>
      <c r="N74" s="3"/>
      <c r="O74" s="3"/>
      <c r="P74" s="3"/>
      <c r="Q74" s="3"/>
      <c r="R74" s="3"/>
      <c r="S74" s="3"/>
    </row>
    <row r="75" spans="1:19" x14ac:dyDescent="0.25">
      <c r="A75" s="1"/>
      <c r="B75" s="182"/>
      <c r="C75" s="182"/>
      <c r="D75" s="185"/>
      <c r="E75" s="182"/>
      <c r="F75" s="182"/>
      <c r="G75" s="186"/>
      <c r="H75" s="182"/>
      <c r="I75" s="182"/>
      <c r="J75" s="182"/>
      <c r="K75" s="182"/>
      <c r="L75" s="3"/>
      <c r="M75" s="3"/>
      <c r="N75" s="3"/>
      <c r="O75" s="3"/>
      <c r="P75" s="3"/>
      <c r="Q75" s="3"/>
      <c r="R75" s="3"/>
      <c r="S75" s="3"/>
    </row>
    <row r="76" spans="1:19" x14ac:dyDescent="0.25">
      <c r="A76" s="1"/>
      <c r="B76" s="182"/>
      <c r="C76" s="182"/>
      <c r="D76" s="182"/>
      <c r="E76" s="182"/>
      <c r="F76" s="182"/>
      <c r="G76" s="182"/>
      <c r="H76" s="182"/>
      <c r="I76" s="182"/>
      <c r="J76" s="182"/>
      <c r="K76" s="182"/>
      <c r="L76" s="3"/>
      <c r="M76" s="3"/>
      <c r="N76" s="3"/>
      <c r="O76" s="3"/>
      <c r="P76" s="3"/>
      <c r="Q76" s="3"/>
      <c r="R76" s="3"/>
      <c r="S76" s="3"/>
    </row>
    <row r="77" spans="1:19" x14ac:dyDescent="0.25">
      <c r="A77" s="131"/>
      <c r="B77" s="179"/>
      <c r="C77" s="180"/>
      <c r="D77" s="181"/>
      <c r="E77" s="181"/>
      <c r="F77" s="181"/>
      <c r="G77" s="181"/>
      <c r="H77" s="181"/>
      <c r="I77" s="181"/>
      <c r="J77" s="181"/>
      <c r="K77" s="181"/>
      <c r="L77" s="3"/>
      <c r="M77" s="3"/>
      <c r="N77" s="3"/>
      <c r="O77" s="3"/>
      <c r="P77" s="3"/>
      <c r="Q77" s="3"/>
      <c r="R77" s="3"/>
      <c r="S77" s="3"/>
    </row>
    <row r="78" spans="1:19" hidden="1" x14ac:dyDescent="0.25"/>
    <row r="79" spans="1:19" hidden="1" x14ac:dyDescent="0.25"/>
    <row r="80" spans="1:19" hidden="1" x14ac:dyDescent="0.25"/>
    <row r="81" hidden="1" x14ac:dyDescent="0.25"/>
    <row r="82" hidden="1" x14ac:dyDescent="0.25"/>
    <row r="83" hidden="1" x14ac:dyDescent="0.25"/>
    <row r="84" hidden="1" x14ac:dyDescent="0.25"/>
    <row r="85" hidden="1" x14ac:dyDescent="0.25"/>
    <row r="86" hidden="1" x14ac:dyDescent="0.25"/>
    <row r="87" hidden="1" x14ac:dyDescent="0.25"/>
    <row r="88" hidden="1" x14ac:dyDescent="0.25"/>
    <row r="89" hidden="1" x14ac:dyDescent="0.25"/>
    <row r="90" hidden="1" x14ac:dyDescent="0.25"/>
    <row r="91" hidden="1" x14ac:dyDescent="0.25"/>
    <row r="92" hidden="1" x14ac:dyDescent="0.25"/>
    <row r="93" hidden="1" x14ac:dyDescent="0.25"/>
    <row r="94" ht="15" hidden="1" customHeight="1" x14ac:dyDescent="0.25"/>
    <row r="95" hidden="1" x14ac:dyDescent="0.25"/>
    <row r="96" hidden="1" x14ac:dyDescent="0.25"/>
    <row r="97" hidden="1" x14ac:dyDescent="0.25"/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  <row r="106" hidden="1" x14ac:dyDescent="0.25"/>
    <row r="107" hidden="1" x14ac:dyDescent="0.25"/>
    <row r="108" ht="15" hidden="1" customHeight="1" x14ac:dyDescent="0.25"/>
    <row r="109" ht="15" hidden="1" customHeight="1" x14ac:dyDescent="0.25"/>
    <row r="110" hidden="1" x14ac:dyDescent="0.25"/>
    <row r="111" hidden="1" x14ac:dyDescent="0.25"/>
    <row r="112" hidden="1" x14ac:dyDescent="0.25"/>
    <row r="113" hidden="1" x14ac:dyDescent="0.25"/>
    <row r="114" hidden="1" x14ac:dyDescent="0.25"/>
    <row r="115" hidden="1" x14ac:dyDescent="0.25"/>
    <row r="116" hidden="1" x14ac:dyDescent="0.25"/>
    <row r="117" hidden="1" x14ac:dyDescent="0.25"/>
    <row r="118" hidden="1" x14ac:dyDescent="0.25"/>
    <row r="119" hidden="1" x14ac:dyDescent="0.25"/>
    <row r="120" hidden="1" x14ac:dyDescent="0.25"/>
    <row r="121" hidden="1" x14ac:dyDescent="0.25"/>
    <row r="122" hidden="1" x14ac:dyDescent="0.25"/>
    <row r="123" hidden="1" x14ac:dyDescent="0.25"/>
    <row r="124" hidden="1" x14ac:dyDescent="0.25"/>
    <row r="125" hidden="1" x14ac:dyDescent="0.25"/>
    <row r="126" hidden="1" x14ac:dyDescent="0.25"/>
    <row r="127" hidden="1" x14ac:dyDescent="0.25"/>
    <row r="128" hidden="1" x14ac:dyDescent="0.25"/>
    <row r="129" hidden="1" x14ac:dyDescent="0.25"/>
    <row r="130" hidden="1" x14ac:dyDescent="0.25"/>
    <row r="131" hidden="1" x14ac:dyDescent="0.25"/>
    <row r="132" hidden="1" x14ac:dyDescent="0.25"/>
    <row r="133" hidden="1" x14ac:dyDescent="0.25"/>
    <row r="134" hidden="1" x14ac:dyDescent="0.25"/>
    <row r="135" hidden="1" x14ac:dyDescent="0.25"/>
    <row r="136" hidden="1" x14ac:dyDescent="0.25"/>
    <row r="137" hidden="1" x14ac:dyDescent="0.25"/>
    <row r="138" hidden="1" x14ac:dyDescent="0.25"/>
    <row r="139" hidden="1" x14ac:dyDescent="0.25"/>
    <row r="140" hidden="1" x14ac:dyDescent="0.25"/>
    <row r="141" hidden="1" x14ac:dyDescent="0.25"/>
    <row r="142" hidden="1" x14ac:dyDescent="0.25"/>
    <row r="143" hidden="1" x14ac:dyDescent="0.25"/>
    <row r="144" hidden="1" x14ac:dyDescent="0.25"/>
    <row r="145" hidden="1" x14ac:dyDescent="0.25"/>
    <row r="146" hidden="1" x14ac:dyDescent="0.25"/>
    <row r="147" hidden="1" x14ac:dyDescent="0.25"/>
    <row r="148" hidden="1" x14ac:dyDescent="0.25"/>
    <row r="149" hidden="1" x14ac:dyDescent="0.25"/>
    <row r="150" hidden="1" x14ac:dyDescent="0.25"/>
    <row r="151" hidden="1" x14ac:dyDescent="0.25"/>
    <row r="152" hidden="1" x14ac:dyDescent="0.25"/>
    <row r="153" hidden="1" x14ac:dyDescent="0.25"/>
    <row r="154" hidden="1" x14ac:dyDescent="0.25"/>
    <row r="155" hidden="1" x14ac:dyDescent="0.25"/>
    <row r="156" hidden="1" x14ac:dyDescent="0.25"/>
    <row r="157" hidden="1" x14ac:dyDescent="0.25"/>
    <row r="158" hidden="1" x14ac:dyDescent="0.25"/>
    <row r="159" hidden="1" x14ac:dyDescent="0.25"/>
    <row r="160" hidden="1" x14ac:dyDescent="0.25"/>
    <row r="161" hidden="1" x14ac:dyDescent="0.25"/>
    <row r="162" hidden="1" x14ac:dyDescent="0.25"/>
    <row r="163" hidden="1" x14ac:dyDescent="0.25"/>
    <row r="164" hidden="1" x14ac:dyDescent="0.25"/>
    <row r="165" hidden="1" x14ac:dyDescent="0.25"/>
    <row r="166" hidden="1" x14ac:dyDescent="0.25"/>
    <row r="167" hidden="1" x14ac:dyDescent="0.25"/>
    <row r="168" hidden="1" x14ac:dyDescent="0.25"/>
    <row r="169" hidden="1" x14ac:dyDescent="0.25"/>
    <row r="170" hidden="1" x14ac:dyDescent="0.25"/>
    <row r="171" hidden="1" x14ac:dyDescent="0.25"/>
    <row r="172" hidden="1" x14ac:dyDescent="0.25"/>
    <row r="173" hidden="1" x14ac:dyDescent="0.25"/>
    <row r="174" hidden="1" x14ac:dyDescent="0.25"/>
    <row r="175" hidden="1" x14ac:dyDescent="0.25"/>
    <row r="176" hidden="1" x14ac:dyDescent="0.25"/>
    <row r="177" hidden="1" x14ac:dyDescent="0.25"/>
    <row r="178" hidden="1" x14ac:dyDescent="0.25"/>
    <row r="179" hidden="1" x14ac:dyDescent="0.25"/>
    <row r="180" hidden="1" x14ac:dyDescent="0.25"/>
    <row r="181" hidden="1" x14ac:dyDescent="0.25"/>
    <row r="182" hidden="1" x14ac:dyDescent="0.25"/>
    <row r="183" hidden="1" x14ac:dyDescent="0.25"/>
    <row r="184" hidden="1" x14ac:dyDescent="0.25"/>
    <row r="185" hidden="1" x14ac:dyDescent="0.25"/>
    <row r="186" hidden="1" x14ac:dyDescent="0.25"/>
    <row r="187" hidden="1" x14ac:dyDescent="0.25"/>
    <row r="188" hidden="1" x14ac:dyDescent="0.25"/>
    <row r="189" hidden="1" x14ac:dyDescent="0.25"/>
    <row r="190" hidden="1" x14ac:dyDescent="0.25"/>
    <row r="191" hidden="1" x14ac:dyDescent="0.25"/>
    <row r="192" hidden="1" x14ac:dyDescent="0.25"/>
    <row r="193" hidden="1" x14ac:dyDescent="0.25"/>
    <row r="194" hidden="1" x14ac:dyDescent="0.25"/>
    <row r="195" hidden="1" x14ac:dyDescent="0.25"/>
    <row r="196" hidden="1" x14ac:dyDescent="0.25"/>
    <row r="197" hidden="1" x14ac:dyDescent="0.25"/>
    <row r="198" hidden="1" x14ac:dyDescent="0.25"/>
    <row r="199" hidden="1" x14ac:dyDescent="0.25"/>
    <row r="200" hidden="1" x14ac:dyDescent="0.25"/>
    <row r="201" hidden="1" x14ac:dyDescent="0.25"/>
    <row r="202" hidden="1" x14ac:dyDescent="0.25"/>
    <row r="203" hidden="1" x14ac:dyDescent="0.25"/>
    <row r="204" hidden="1" x14ac:dyDescent="0.25"/>
    <row r="205" hidden="1" x14ac:dyDescent="0.25"/>
    <row r="206" hidden="1" x14ac:dyDescent="0.25"/>
    <row r="207" hidden="1" x14ac:dyDescent="0.25"/>
    <row r="208" hidden="1" x14ac:dyDescent="0.25"/>
    <row r="209" hidden="1" x14ac:dyDescent="0.25"/>
    <row r="210" hidden="1" x14ac:dyDescent="0.25"/>
    <row r="211" hidden="1" x14ac:dyDescent="0.25"/>
    <row r="212" hidden="1" x14ac:dyDescent="0.25"/>
    <row r="213" hidden="1" x14ac:dyDescent="0.25"/>
    <row r="214" hidden="1" x14ac:dyDescent="0.25"/>
    <row r="215" hidden="1" x14ac:dyDescent="0.25"/>
    <row r="216" hidden="1" x14ac:dyDescent="0.25"/>
    <row r="217" hidden="1" x14ac:dyDescent="0.25"/>
    <row r="218" hidden="1" x14ac:dyDescent="0.25"/>
    <row r="219" hidden="1" x14ac:dyDescent="0.25"/>
    <row r="220" hidden="1" x14ac:dyDescent="0.25"/>
    <row r="221" hidden="1" x14ac:dyDescent="0.25"/>
    <row r="222" hidden="1" x14ac:dyDescent="0.25"/>
    <row r="223" hidden="1" x14ac:dyDescent="0.25"/>
    <row r="224" hidden="1" x14ac:dyDescent="0.25"/>
    <row r="225" hidden="1" x14ac:dyDescent="0.25"/>
    <row r="226" hidden="1" x14ac:dyDescent="0.25"/>
    <row r="227" hidden="1" x14ac:dyDescent="0.25"/>
    <row r="228" hidden="1" x14ac:dyDescent="0.25"/>
    <row r="229" hidden="1" x14ac:dyDescent="0.25"/>
    <row r="230" hidden="1" x14ac:dyDescent="0.25"/>
    <row r="231" hidden="1" x14ac:dyDescent="0.25"/>
    <row r="232" hidden="1" x14ac:dyDescent="0.25"/>
    <row r="233" hidden="1" x14ac:dyDescent="0.25"/>
    <row r="234" hidden="1" x14ac:dyDescent="0.25"/>
    <row r="235" hidden="1" x14ac:dyDescent="0.25"/>
    <row r="236" hidden="1" x14ac:dyDescent="0.25"/>
    <row r="237" hidden="1" x14ac:dyDescent="0.25"/>
    <row r="238" hidden="1" x14ac:dyDescent="0.25"/>
    <row r="239" hidden="1" x14ac:dyDescent="0.25"/>
    <row r="240" hidden="1" x14ac:dyDescent="0.25"/>
    <row r="241" hidden="1" x14ac:dyDescent="0.25"/>
    <row r="242" hidden="1" x14ac:dyDescent="0.25"/>
    <row r="243" hidden="1" x14ac:dyDescent="0.25"/>
    <row r="244" hidden="1" x14ac:dyDescent="0.25"/>
    <row r="245" hidden="1" x14ac:dyDescent="0.25"/>
    <row r="246" hidden="1" x14ac:dyDescent="0.25"/>
    <row r="247" hidden="1" x14ac:dyDescent="0.25"/>
    <row r="248" hidden="1" x14ac:dyDescent="0.25"/>
    <row r="249" hidden="1" x14ac:dyDescent="0.25"/>
    <row r="250" hidden="1" x14ac:dyDescent="0.25"/>
    <row r="251" hidden="1" x14ac:dyDescent="0.25"/>
    <row r="252" hidden="1" x14ac:dyDescent="0.25"/>
    <row r="253" hidden="1" x14ac:dyDescent="0.25"/>
    <row r="254" hidden="1" x14ac:dyDescent="0.25"/>
    <row r="255" hidden="1" x14ac:dyDescent="0.25"/>
    <row r="256" hidden="1" x14ac:dyDescent="0.25"/>
    <row r="257" hidden="1" x14ac:dyDescent="0.25"/>
    <row r="258" hidden="1" x14ac:dyDescent="0.25"/>
    <row r="259" hidden="1" x14ac:dyDescent="0.25"/>
    <row r="260" hidden="1" x14ac:dyDescent="0.25"/>
    <row r="261" hidden="1" x14ac:dyDescent="0.25"/>
    <row r="262" hidden="1" x14ac:dyDescent="0.25"/>
    <row r="263" hidden="1" x14ac:dyDescent="0.25"/>
    <row r="264" hidden="1" x14ac:dyDescent="0.25"/>
  </sheetData>
  <mergeCells count="58">
    <mergeCell ref="C46:C47"/>
    <mergeCell ref="D59:K59"/>
    <mergeCell ref="B61:K61"/>
    <mergeCell ref="B62:K62"/>
    <mergeCell ref="B63:K63"/>
    <mergeCell ref="B64:K64"/>
    <mergeCell ref="N26:N27"/>
    <mergeCell ref="O26:O27"/>
    <mergeCell ref="P26:P27"/>
    <mergeCell ref="Q26:Q27"/>
    <mergeCell ref="R26:R27"/>
    <mergeCell ref="C43:C44"/>
    <mergeCell ref="H26:H27"/>
    <mergeCell ref="I26:I27"/>
    <mergeCell ref="J26:J27"/>
    <mergeCell ref="K26:K27"/>
    <mergeCell ref="L26:L27"/>
    <mergeCell ref="M26:M27"/>
    <mergeCell ref="B26:B27"/>
    <mergeCell ref="C26:C27"/>
    <mergeCell ref="D26:D27"/>
    <mergeCell ref="E26:E27"/>
    <mergeCell ref="F26:F27"/>
    <mergeCell ref="G26:G27"/>
    <mergeCell ref="N13:N14"/>
    <mergeCell ref="O13:O14"/>
    <mergeCell ref="P13:P14"/>
    <mergeCell ref="Q13:Q14"/>
    <mergeCell ref="R13:R14"/>
    <mergeCell ref="D25:F25"/>
    <mergeCell ref="G25:I25"/>
    <mergeCell ref="J25:L25"/>
    <mergeCell ref="M25:O25"/>
    <mergeCell ref="P25:R25"/>
    <mergeCell ref="H13:H14"/>
    <mergeCell ref="I13:I14"/>
    <mergeCell ref="J13:J14"/>
    <mergeCell ref="K13:K14"/>
    <mergeCell ref="L13:L14"/>
    <mergeCell ref="M13:M14"/>
    <mergeCell ref="B13:B14"/>
    <mergeCell ref="C13:C14"/>
    <mergeCell ref="D13:D14"/>
    <mergeCell ref="E13:E14"/>
    <mergeCell ref="F13:F14"/>
    <mergeCell ref="G13:G14"/>
    <mergeCell ref="P10:R10"/>
    <mergeCell ref="D12:F12"/>
    <mergeCell ref="G12:I12"/>
    <mergeCell ref="J12:L12"/>
    <mergeCell ref="M12:O12"/>
    <mergeCell ref="P12:R12"/>
    <mergeCell ref="D4:K4"/>
    <mergeCell ref="D8:K8"/>
    <mergeCell ref="D10:F10"/>
    <mergeCell ref="G10:I10"/>
    <mergeCell ref="J10:L10"/>
    <mergeCell ref="M10:O10"/>
  </mergeCells>
  <pageMargins left="0.7" right="0.7" top="0.75" bottom="0.75" header="0.3" footer="0.3"/>
  <pageSetup paperSize="9" scale="4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13</vt:i4>
      </vt:variant>
      <vt:variant>
        <vt:lpstr>Pojmenované oblasti</vt:lpstr>
      </vt:variant>
      <vt:variant>
        <vt:i4>13</vt:i4>
      </vt:variant>
    </vt:vector>
  </HeadingPairs>
  <TitlesOfParts>
    <vt:vector size="26" baseType="lpstr">
      <vt:lpstr>ZŠ Zahradní</vt:lpstr>
      <vt:lpstr>ZŠ Na Příkopech</vt:lpstr>
      <vt:lpstr>ZŠ Kadaňská</vt:lpstr>
      <vt:lpstr>ZŠ Písečná</vt:lpstr>
      <vt:lpstr>ZŠ Hornická</vt:lpstr>
      <vt:lpstr>ZŠ Školní</vt:lpstr>
      <vt:lpstr>ZŠ Ak. Heyrovsk.</vt:lpstr>
      <vt:lpstr>ZŠ Březenecká</vt:lpstr>
      <vt:lpstr>ZŠaMŠ 17. list.</vt:lpstr>
      <vt:lpstr>ZUŠ TGM</vt:lpstr>
      <vt:lpstr>ZŠSaMŠ Palachova</vt:lpstr>
      <vt:lpstr>MŠ CV</vt:lpstr>
      <vt:lpstr>SVČ Domeček</vt:lpstr>
      <vt:lpstr>'MŠ CV'!Oblast_tisku</vt:lpstr>
      <vt:lpstr>'SVČ Domeček'!Oblast_tisku</vt:lpstr>
      <vt:lpstr>'ZŠ Ak. Heyrovsk.'!Oblast_tisku</vt:lpstr>
      <vt:lpstr>'ZŠ Březenecká'!Oblast_tisku</vt:lpstr>
      <vt:lpstr>'ZŠ Hornická'!Oblast_tisku</vt:lpstr>
      <vt:lpstr>'ZŠ Kadaňská'!Oblast_tisku</vt:lpstr>
      <vt:lpstr>'ZŠ Na Příkopech'!Oblast_tisku</vt:lpstr>
      <vt:lpstr>'ZŠ Písečná'!Oblast_tisku</vt:lpstr>
      <vt:lpstr>'ZŠ Školní'!Oblast_tisku</vt:lpstr>
      <vt:lpstr>'ZŠ Zahradní'!Oblast_tisku</vt:lpstr>
      <vt:lpstr>'ZŠaMŠ 17. list.'!Oblast_tisku</vt:lpstr>
      <vt:lpstr>'ZŠSaMŠ Palachova'!Oblast_tisku</vt:lpstr>
      <vt:lpstr>'ZUŠ TGM'!Oblast_tisku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Mareš Jan (Ekonom)</dc:creator>
  <cp:lastModifiedBy>Mareš Jan (Ekonom)</cp:lastModifiedBy>
  <dcterms:created xsi:type="dcterms:W3CDTF">2019-10-11T09:45:14Z</dcterms:created>
  <dcterms:modified xsi:type="dcterms:W3CDTF">2019-10-11T10:16:33Z</dcterms:modified>
</cp:coreProperties>
</file>