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Příspěvkové organizace 2020 - změny rozpočtu\"/>
    </mc:Choice>
  </mc:AlternateContent>
  <bookViews>
    <workbookView xWindow="0" yWindow="0" windowWidth="21570" windowHeight="7710"/>
  </bookViews>
  <sheets>
    <sheet name="návrh změny rozpočtu " sheetId="3" r:id="rId1"/>
  </sheets>
  <definedNames>
    <definedName name="_xlnm.Print_Area" localSheetId="0">'návrh změny rozpočtu '!$A$1:$P$113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3" l="1"/>
  <c r="F50" i="3"/>
  <c r="E50" i="3"/>
  <c r="D50" i="3"/>
  <c r="G53" i="3"/>
  <c r="G20" i="3" l="1"/>
  <c r="G28" i="3" l="1"/>
  <c r="G15" i="3"/>
  <c r="N24" i="3"/>
  <c r="L24" i="3"/>
  <c r="K24" i="3"/>
  <c r="J24" i="3"/>
  <c r="H24" i="3"/>
  <c r="F24" i="3"/>
  <c r="E24" i="3"/>
  <c r="D24" i="3"/>
  <c r="G24" i="3" s="1"/>
  <c r="M24" i="3" l="1"/>
  <c r="G38" i="3"/>
  <c r="G18" i="3" l="1"/>
  <c r="G51" i="3" l="1"/>
  <c r="G52" i="3"/>
  <c r="G54" i="3"/>
  <c r="N39" i="3" l="1"/>
  <c r="L39" i="3"/>
  <c r="K39" i="3"/>
  <c r="M38" i="3"/>
  <c r="O38" i="3" s="1"/>
  <c r="M37" i="3"/>
  <c r="O37" i="3" s="1"/>
  <c r="M36" i="3"/>
  <c r="M35" i="3"/>
  <c r="O35" i="3" s="1"/>
  <c r="M34" i="3"/>
  <c r="O34" i="3" s="1"/>
  <c r="M33" i="3"/>
  <c r="O33" i="3" s="1"/>
  <c r="M32" i="3"/>
  <c r="O32" i="3" s="1"/>
  <c r="M31" i="3"/>
  <c r="O31" i="3" s="1"/>
  <c r="J39" i="3"/>
  <c r="M29" i="3"/>
  <c r="O29" i="3" s="1"/>
  <c r="M28" i="3"/>
  <c r="O28" i="3" s="1"/>
  <c r="M23" i="3"/>
  <c r="O23" i="3" s="1"/>
  <c r="M22" i="3"/>
  <c r="O22" i="3" s="1"/>
  <c r="M21" i="3"/>
  <c r="O21" i="3" s="1"/>
  <c r="M20" i="3"/>
  <c r="O20" i="3" s="1"/>
  <c r="M19" i="3"/>
  <c r="O19" i="3" s="1"/>
  <c r="M18" i="3"/>
  <c r="O18" i="3" s="1"/>
  <c r="M17" i="3"/>
  <c r="O17" i="3" s="1"/>
  <c r="M16" i="3"/>
  <c r="O16" i="3" s="1"/>
  <c r="M15" i="3"/>
  <c r="O15" i="3" s="1"/>
  <c r="F39" i="3"/>
  <c r="E39" i="3"/>
  <c r="H39" i="3"/>
  <c r="I38" i="3"/>
  <c r="G29" i="3"/>
  <c r="I29" i="3" s="1"/>
  <c r="G31" i="3"/>
  <c r="I31" i="3" s="1"/>
  <c r="G32" i="3"/>
  <c r="I32" i="3" s="1"/>
  <c r="G33" i="3"/>
  <c r="I33" i="3" s="1"/>
  <c r="G34" i="3"/>
  <c r="I34" i="3" s="1"/>
  <c r="G35" i="3"/>
  <c r="I35" i="3" s="1"/>
  <c r="G36" i="3"/>
  <c r="I36" i="3" s="1"/>
  <c r="G37" i="3"/>
  <c r="I37" i="3" s="1"/>
  <c r="I28" i="3"/>
  <c r="G30" i="3"/>
  <c r="I30" i="3" s="1"/>
  <c r="I15" i="3"/>
  <c r="G16" i="3"/>
  <c r="I16" i="3" s="1"/>
  <c r="G17" i="3"/>
  <c r="I17" i="3" s="1"/>
  <c r="I18" i="3"/>
  <c r="G19" i="3"/>
  <c r="I19" i="3" s="1"/>
  <c r="I20" i="3"/>
  <c r="G21" i="3"/>
  <c r="I21" i="3" s="1"/>
  <c r="G22" i="3"/>
  <c r="I22" i="3" s="1"/>
  <c r="G23" i="3"/>
  <c r="I23" i="3" s="1"/>
  <c r="M39" i="3" l="1"/>
  <c r="I24" i="3"/>
  <c r="O24" i="3"/>
  <c r="K40" i="3"/>
  <c r="P32" i="3"/>
  <c r="E40" i="3"/>
  <c r="P33" i="3"/>
  <c r="P18" i="3"/>
  <c r="P22" i="3"/>
  <c r="N40" i="3"/>
  <c r="P34" i="3"/>
  <c r="P37" i="3"/>
  <c r="P16" i="3"/>
  <c r="P20" i="3"/>
  <c r="P17" i="3"/>
  <c r="P21" i="3"/>
  <c r="P29" i="3"/>
  <c r="I39" i="3"/>
  <c r="P28" i="3"/>
  <c r="P31" i="3"/>
  <c r="J40" i="3"/>
  <c r="P35" i="3"/>
  <c r="P38" i="3"/>
  <c r="P15" i="3"/>
  <c r="P19" i="3"/>
  <c r="P23" i="3"/>
  <c r="M30" i="3"/>
  <c r="O30" i="3" s="1"/>
  <c r="P30" i="3" s="1"/>
  <c r="O36" i="3"/>
  <c r="P36" i="3" s="1"/>
  <c r="L40" i="3"/>
  <c r="H40" i="3"/>
  <c r="D39" i="3"/>
  <c r="F40" i="3"/>
  <c r="D40" i="3" l="1"/>
  <c r="G39" i="3"/>
  <c r="O39" i="3"/>
  <c r="P24" i="3"/>
  <c r="M40" i="3"/>
  <c r="G40" i="3"/>
  <c r="O40" i="3" l="1"/>
  <c r="P39" i="3"/>
  <c r="I40" i="3"/>
  <c r="I41" i="3" s="1"/>
  <c r="P40" i="3" l="1"/>
  <c r="O41" i="3"/>
  <c r="P41" i="3" s="1"/>
</calcChain>
</file>

<file path=xl/sharedStrings.xml><?xml version="1.0" encoding="utf-8"?>
<sst xmlns="http://schemas.openxmlformats.org/spreadsheetml/2006/main" count="166" uniqueCount="130">
  <si>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</si>
  <si>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</si>
  <si>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</si>
  <si>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</si>
  <si>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</si>
  <si>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</si>
  <si>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</si>
  <si>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</si>
  <si>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</si>
  <si>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</si>
  <si>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</si>
  <si>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</si>
  <si>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</si>
  <si>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</si>
  <si>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</si>
  <si>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</si>
  <si>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</si>
  <si>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</si>
  <si>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</si>
  <si>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</si>
  <si>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</si>
  <si>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</si>
  <si>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</si>
  <si>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</si>
  <si>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</si>
  <si>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</si>
  <si>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</si>
  <si>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</si>
  <si>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</si>
  <si>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</si>
  <si>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</si>
  <si>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</si>
  <si>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</si>
  <si>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</si>
  <si>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</si>
  <si>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</si>
  <si>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</si>
  <si>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</si>
  <si>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</si>
  <si>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</si>
  <si>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</si>
  <si>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</si>
  <si>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</si>
  <si>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</si>
  <si>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</si>
  <si>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</si>
  <si>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</si>
  <si>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</si>
  <si>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</si>
  <si>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</si>
  <si>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</si>
  <si>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</si>
  <si>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</si>
  <si>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</si>
  <si>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Komentář k navrhovaným změnám rozpočtu:</t>
  </si>
  <si>
    <t>Tento rozdíl nebyl v době sestavení rozpočtu ani jeho schválení organizaci znám - nebylo jisté zda organizace příslušné dotace v dané výši obdrží.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</si>
  <si>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</si>
  <si>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</si>
  <si>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</si>
  <si>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</si>
  <si>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</si>
  <si>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</si>
  <si>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</si>
  <si>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</si>
  <si>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</si>
  <si>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</si>
  <si>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</si>
  <si>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</si>
  <si>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</si>
  <si>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</si>
  <si>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</si>
  <si>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</si>
  <si>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Změna rozpočtu v %</t>
  </si>
  <si>
    <t>Stavy fondů</t>
  </si>
  <si>
    <t>Rezervní fond</t>
  </si>
  <si>
    <t>Fond investic</t>
  </si>
  <si>
    <t>Stav k 1.1.</t>
  </si>
  <si>
    <t>Příděl v roce</t>
  </si>
  <si>
    <t xml:space="preserve">Čerpání v roce </t>
  </si>
  <si>
    <t>Průměrný přepočtený stav zaměstnanců k:</t>
  </si>
  <si>
    <t>1.1.</t>
  </si>
  <si>
    <t>ke dni zpracování: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</si>
  <si>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</si>
  <si>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</si>
  <si>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</si>
  <si>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</si>
  <si>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</si>
  <si>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Případný popis změny čerpání fondů:</t>
  </si>
  <si>
    <t>Stavy peněžitých fondů</t>
  </si>
  <si>
    <t>Odvod do rozpočtu zřizovatele</t>
  </si>
  <si>
    <t>z provozu</t>
  </si>
  <si>
    <t>Změna odvodu do rozpočtu zřizovatele</t>
  </si>
  <si>
    <t>Ostatní investiční transfery</t>
  </si>
  <si>
    <t>Investiční příspěvek/dotace</t>
  </si>
  <si>
    <t>Změna investičního rozpočtu</t>
  </si>
  <si>
    <t>Investiční příspěvek zřizovatel</t>
  </si>
  <si>
    <t xml:space="preserve"> </t>
  </si>
  <si>
    <t>Výnosy - zřizovatel:</t>
  </si>
  <si>
    <t>Výnosy - ostatní transfery:</t>
  </si>
  <si>
    <t>Fond odměn</t>
  </si>
  <si>
    <t>FKSP</t>
  </si>
  <si>
    <t>Komentář k navrhovaným změnám rozpočtu (pokračování ze strany 1):</t>
  </si>
  <si>
    <t>ostatní transfery</t>
  </si>
  <si>
    <t>Schválený rozpočet na rok 2020</t>
  </si>
  <si>
    <t>Návrh změny rozpočtu na rok 2020</t>
  </si>
  <si>
    <t>Návrh změny rozpočtu na 1. pololetí 2020</t>
  </si>
  <si>
    <t>V tabulce, ve sloupci Schválený rozpočet jsou údaje rozpočtu roku 2020</t>
  </si>
  <si>
    <t>Organizace obdržela  v roce 2020  následující dotace:</t>
  </si>
  <si>
    <t>Ostatní provedené změny:</t>
  </si>
  <si>
    <t>Ve sloupci Návrh změny rozpočtu 2020 jsou promítnuty úpravy související s obdrženými finančními prostředky a ostatní změny provedeny v rámci rozpočtu. V návaznosti na provedené změny žádá organizace o úpravu rozpočtu na rok 2020.</t>
  </si>
  <si>
    <t>Základní škola Chomutov, Kadaňská 2334</t>
  </si>
  <si>
    <t>Kadaňská 2334, 430 03 Chomutov</t>
  </si>
  <si>
    <t>Zůstatek k 30.6.2020:</t>
  </si>
  <si>
    <t xml:space="preserve">Z rezervního fondu byly zpět na provoz převedeny nespotřebované dotace EU z předchozích období:  </t>
  </si>
  <si>
    <t xml:space="preserve"> (Rozum 2016 = 224.280,- Kč + Výzkum 2019 = 1.964.920,- Kč). </t>
  </si>
  <si>
    <t xml:space="preserve">Účelový příspěvek zřizovatele ve výši 4.979,1 tis. se skládá z částky 4.930 tis. - provoz+ 53,4 tis. Prevence + 277,5 tis. Mzdy a materiál  - 281,8 tis. Úprava nařízeného odvodu odpisů </t>
  </si>
  <si>
    <t xml:space="preserve">Dotace na platy a ONIV KÚ ve výši 31.701,1 tis. </t>
  </si>
  <si>
    <t>Příspěvek ÚP na plat VPP ve výši 118,5 tis.</t>
  </si>
  <si>
    <t xml:space="preserve">Na straně výnosů i nákladů dochází ke změně v celkové výši 4.560,9 tis. Kč.  </t>
  </si>
  <si>
    <t>15.876,99 tis. KÚ - na platy + ONIV</t>
  </si>
  <si>
    <t>2.466,0 tis. MMCH - na provoz</t>
  </si>
  <si>
    <t>53,4 tis. - MMCH na Prevenci</t>
  </si>
  <si>
    <t>277,5 tis. - MMCH - na platy + materiál</t>
  </si>
  <si>
    <t>28,54 tis. - příspěvek ÚP na VPP</t>
  </si>
  <si>
    <t>Nevyčerpaná část dotace ve výši 224,28 tis. Kč byla vrácena.</t>
  </si>
  <si>
    <t xml:space="preserve">Z rezervního fondu do provozu byly převedeny dotace EU, z nichž dotace "Rozum 2016" byla vypořádána. </t>
  </si>
  <si>
    <t xml:space="preserve">Ve výnosech se promítnou investiční transfery na účtu 403. </t>
  </si>
  <si>
    <t>Další změny na účtu 403 budou provedeny od 1.8.2020 v souvislosti se zařazením majetku a změnou odpisového plánu.</t>
  </si>
  <si>
    <t>Alena Štorková</t>
  </si>
  <si>
    <t>Mgr. Ilona Zahálková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</si>
</sst>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36363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363636"/>
      <name val="Calibri"/>
      <family val="2"/>
      <charset val="238"/>
      <scheme val="minor"/>
    </font>
    <font>
      <i/>
      <sz val="11"/>
      <color rgb="FF363636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252">
    <xf numFmtId="0" fontId="0" fillId="0" borderId="0" xfId="0"/>
    <xf numFmtId="10" fontId="0" fillId="0" borderId="0" xfId="0" applyNumberFormat="1" applyFont="1"/>
    <xf numFmtId="0" fontId="12" fillId="0" borderId="0" xfId="2" applyFont="1" applyBorder="1" applyProtection="1"/>
    <xf numFmtId="0" fontId="0" fillId="0" borderId="0" xfId="0" applyFill="1"/>
    <xf numFmtId="0" fontId="0" fillId="8" borderId="0" xfId="0" applyFill="1"/>
    <xf numFmtId="0" fontId="0" fillId="8" borderId="0" xfId="0" applyFill="1" applyProtection="1"/>
    <xf numFmtId="10" fontId="0" fillId="8" borderId="0" xfId="0" applyNumberFormat="1" applyFont="1" applyFill="1" applyProtection="1"/>
    <xf numFmtId="0" fontId="3" fillId="8" borderId="0" xfId="0" applyFont="1" applyFill="1" applyProtection="1"/>
    <xf numFmtId="0" fontId="8" fillId="8" borderId="0" xfId="0" applyFont="1" applyFill="1" applyProtection="1"/>
    <xf numFmtId="0" fontId="1" fillId="4" borderId="32" xfId="0" applyFont="1" applyFill="1" applyBorder="1" applyAlignment="1" applyProtection="1">
      <alignment horizontal="center" vertical="center" wrapText="1"/>
    </xf>
    <xf numFmtId="0" fontId="1" fillId="14" borderId="37" xfId="0" applyFont="1" applyFill="1" applyBorder="1" applyAlignment="1" applyProtection="1">
      <alignment horizontal="center" vertical="center" wrapText="1"/>
    </xf>
    <xf numFmtId="0" fontId="1" fillId="14" borderId="21" xfId="0" applyFont="1" applyFill="1" applyBorder="1" applyAlignment="1" applyProtection="1">
      <alignment horizontal="center" vertical="center"/>
    </xf>
    <xf numFmtId="164" fontId="0" fillId="11" borderId="54" xfId="0" applyNumberFormat="1" applyFont="1" applyFill="1" applyBorder="1" applyAlignment="1" applyProtection="1">
      <alignment horizontal="right"/>
    </xf>
    <xf numFmtId="164" fontId="0" fillId="11" borderId="11" xfId="0" applyNumberFormat="1" applyFont="1" applyFill="1" applyBorder="1" applyAlignment="1" applyProtection="1">
      <alignment horizontal="right"/>
    </xf>
    <xf numFmtId="164" fontId="0" fillId="0" borderId="25" xfId="0" applyNumberFormat="1" applyFont="1" applyFill="1" applyBorder="1" applyAlignment="1" applyProtection="1">
      <alignment horizontal="right"/>
    </xf>
    <xf numFmtId="10" fontId="6" fillId="0" borderId="25" xfId="0" applyNumberFormat="1" applyFont="1" applyFill="1" applyBorder="1" applyProtection="1"/>
    <xf numFmtId="0" fontId="0" fillId="0" borderId="52" xfId="0" applyFill="1" applyBorder="1" applyAlignment="1" applyProtection="1">
      <alignment horizontal="center"/>
    </xf>
    <xf numFmtId="164" fontId="0" fillId="11" borderId="1" xfId="0" applyNumberFormat="1" applyFont="1" applyFill="1" applyBorder="1" applyAlignment="1" applyProtection="1">
      <alignment horizontal="right"/>
    </xf>
    <xf numFmtId="10" fontId="6" fillId="0" borderId="17" xfId="0" applyNumberFormat="1" applyFont="1" applyFill="1" applyBorder="1" applyProtection="1"/>
    <xf numFmtId="164" fontId="7" fillId="11" borderId="1" xfId="0" applyNumberFormat="1" applyFont="1" applyFill="1" applyBorder="1" applyAlignment="1" applyProtection="1">
      <alignment horizontal="right"/>
    </xf>
    <xf numFmtId="164" fontId="0" fillId="11" borderId="52" xfId="0" applyNumberFormat="1" applyFont="1" applyFill="1" applyBorder="1" applyAlignment="1" applyProtection="1">
      <alignment horizontal="right"/>
    </xf>
    <xf numFmtId="0" fontId="13" fillId="8" borderId="0" xfId="0" applyFont="1" applyFill="1" applyProtection="1"/>
    <xf numFmtId="164" fontId="7" fillId="11" borderId="52" xfId="0" applyNumberFormat="1" applyFont="1" applyFill="1" applyBorder="1" applyAlignment="1" applyProtection="1">
      <alignment horizontal="right"/>
    </xf>
    <xf numFmtId="0" fontId="0" fillId="0" borderId="13" xfId="0" applyFill="1" applyBorder="1" applyAlignment="1" applyProtection="1">
      <alignment horizontal="center"/>
    </xf>
    <xf numFmtId="164" fontId="0" fillId="11" borderId="13" xfId="0" applyNumberFormat="1" applyFont="1" applyFill="1" applyBorder="1" applyAlignment="1" applyProtection="1">
      <alignment horizontal="right"/>
    </xf>
    <xf numFmtId="164" fontId="0" fillId="11" borderId="47" xfId="0" applyNumberFormat="1" applyFont="1" applyFill="1" applyBorder="1" applyAlignment="1" applyProtection="1">
      <alignment horizontal="right"/>
    </xf>
    <xf numFmtId="164" fontId="0" fillId="0" borderId="16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0" fontId="1" fillId="3" borderId="62" xfId="0" applyFont="1" applyFill="1" applyBorder="1" applyProtection="1"/>
    <xf numFmtId="164" fontId="1" fillId="3" borderId="27" xfId="0" applyNumberFormat="1" applyFont="1" applyFill="1" applyBorder="1" applyAlignment="1" applyProtection="1">
      <alignment horizontal="right"/>
    </xf>
    <xf numFmtId="164" fontId="1" fillId="3" borderId="28" xfId="0" applyNumberFormat="1" applyFont="1" applyFill="1" applyBorder="1" applyAlignment="1" applyProtection="1">
      <alignment horizontal="right"/>
    </xf>
    <xf numFmtId="164" fontId="1" fillId="3" borderId="31" xfId="0" applyNumberFormat="1" applyFont="1" applyFill="1" applyBorder="1" applyAlignment="1" applyProtection="1">
      <alignment horizontal="right"/>
    </xf>
    <xf numFmtId="164" fontId="1" fillId="3" borderId="32" xfId="0" applyNumberFormat="1" applyFont="1" applyFill="1" applyBorder="1" applyAlignment="1" applyProtection="1">
      <alignment horizontal="right"/>
    </xf>
    <xf numFmtId="10" fontId="6" fillId="0" borderId="18" xfId="0" applyNumberFormat="1" applyFont="1" applyFill="1" applyBorder="1" applyProtection="1"/>
    <xf numFmtId="0" fontId="0" fillId="14" borderId="61" xfId="0" applyFill="1" applyBorder="1" applyAlignment="1" applyProtection="1">
      <alignment horizontal="center"/>
    </xf>
    <xf numFmtId="0" fontId="1" fillId="14" borderId="62" xfId="0" applyFont="1" applyFill="1" applyBorder="1" applyProtection="1"/>
    <xf numFmtId="0" fontId="13" fillId="0" borderId="37" xfId="0" applyFont="1" applyBorder="1" applyAlignment="1" applyProtection="1">
      <alignment horizontal="center"/>
    </xf>
    <xf numFmtId="0" fontId="13" fillId="0" borderId="20" xfId="0" applyFont="1" applyBorder="1" applyAlignment="1" applyProtection="1">
      <alignment horizontal="center"/>
    </xf>
    <xf numFmtId="0" fontId="13" fillId="0" borderId="38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6" xfId="0" applyBorder="1" applyProtection="1"/>
    <xf numFmtId="164" fontId="0" fillId="0" borderId="15" xfId="0" applyNumberFormat="1" applyFont="1" applyFill="1" applyBorder="1" applyAlignment="1" applyProtection="1">
      <alignment horizontal="right"/>
    </xf>
    <xf numFmtId="0" fontId="0" fillId="0" borderId="53" xfId="0" applyFill="1" applyBorder="1" applyProtection="1"/>
    <xf numFmtId="0" fontId="0" fillId="0" borderId="53" xfId="0" applyBorder="1" applyProtection="1"/>
    <xf numFmtId="0" fontId="8" fillId="0" borderId="53" xfId="0" applyFont="1" applyBorder="1" applyProtection="1"/>
    <xf numFmtId="0" fontId="1" fillId="8" borderId="0" xfId="0" applyFont="1" applyFill="1" applyProtection="1"/>
    <xf numFmtId="0" fontId="8" fillId="0" borderId="53" xfId="0" applyFont="1" applyBorder="1" applyAlignment="1" applyProtection="1">
      <alignment horizontal="left" indent="5"/>
    </xf>
    <xf numFmtId="164" fontId="1" fillId="5" borderId="37" xfId="0" applyNumberFormat="1" applyFont="1" applyFill="1" applyBorder="1" applyProtection="1"/>
    <xf numFmtId="164" fontId="1" fillId="5" borderId="59" xfId="0" applyNumberFormat="1" applyFont="1" applyFill="1" applyBorder="1" applyProtection="1"/>
    <xf numFmtId="164" fontId="1" fillId="5" borderId="3" xfId="0" applyNumberFormat="1" applyFont="1" applyFill="1" applyBorder="1" applyProtection="1"/>
    <xf numFmtId="10" fontId="6" fillId="0" borderId="3" xfId="0" applyNumberFormat="1" applyFont="1" applyFill="1" applyBorder="1" applyProtection="1"/>
    <xf numFmtId="0" fontId="14" fillId="8" borderId="0" xfId="0" applyFont="1" applyFill="1" applyProtection="1"/>
    <xf numFmtId="164" fontId="1" fillId="14" borderId="20" xfId="0" applyNumberFormat="1" applyFont="1" applyFill="1" applyBorder="1" applyProtection="1"/>
    <xf numFmtId="164" fontId="1" fillId="14" borderId="21" xfId="0" applyNumberFormat="1" applyFont="1" applyFill="1" applyBorder="1" applyProtection="1"/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Protection="1"/>
    <xf numFmtId="164" fontId="1" fillId="8" borderId="0" xfId="0" applyNumberFormat="1" applyFont="1" applyFill="1" applyBorder="1" applyProtection="1"/>
    <xf numFmtId="164" fontId="5" fillId="8" borderId="0" xfId="0" applyNumberFormat="1" applyFont="1" applyFill="1" applyBorder="1" applyAlignment="1" applyProtection="1">
      <alignment horizontal="right"/>
    </xf>
    <xf numFmtId="10" fontId="6" fillId="8" borderId="0" xfId="0" applyNumberFormat="1" applyFont="1" applyFill="1" applyBorder="1" applyProtection="1"/>
    <xf numFmtId="0" fontId="1" fillId="0" borderId="1" xfId="0" applyFont="1" applyFill="1" applyBorder="1" applyProtection="1"/>
    <xf numFmtId="164" fontId="1" fillId="0" borderId="1" xfId="0" applyNumberFormat="1" applyFont="1" applyFill="1" applyBorder="1" applyProtection="1"/>
    <xf numFmtId="0" fontId="1" fillId="8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0" fillId="0" borderId="11" xfId="0" applyNumberFormat="1" applyFont="1" applyFill="1" applyBorder="1" applyAlignment="1" applyProtection="1">
      <alignment horizontal="right"/>
      <protection locked="0"/>
    </xf>
    <xf numFmtId="164" fontId="0" fillId="10" borderId="52" xfId="0" applyNumberFormat="1" applyFont="1" applyFill="1" applyBorder="1" applyAlignment="1" applyProtection="1">
      <alignment horizontal="right"/>
      <protection locked="0"/>
    </xf>
    <xf numFmtId="164" fontId="7" fillId="5" borderId="52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164" fontId="0" fillId="0" borderId="47" xfId="0" applyNumberFormat="1" applyFont="1" applyBorder="1" applyAlignment="1" applyProtection="1">
      <alignment horizontal="right"/>
      <protection locked="0"/>
    </xf>
    <xf numFmtId="164" fontId="0" fillId="0" borderId="10" xfId="0" applyNumberFormat="1" applyFont="1" applyFill="1" applyBorder="1" applyAlignment="1" applyProtection="1">
      <alignment horizontal="right"/>
      <protection locked="0"/>
    </xf>
    <xf numFmtId="164" fontId="0" fillId="0" borderId="46" xfId="0" applyNumberFormat="1" applyFont="1" applyFill="1" applyBorder="1" applyAlignment="1" applyProtection="1">
      <alignment horizontal="right"/>
      <protection locked="0"/>
    </xf>
    <xf numFmtId="164" fontId="0" fillId="0" borderId="14" xfId="0" applyNumberFormat="1" applyFont="1" applyFill="1" applyBorder="1" applyAlignment="1" applyProtection="1">
      <alignment horizontal="right"/>
      <protection locked="0"/>
    </xf>
    <xf numFmtId="164" fontId="0" fillId="0" borderId="25" xfId="0" applyNumberFormat="1" applyFont="1" applyFill="1" applyBorder="1" applyAlignment="1" applyProtection="1">
      <alignment horizontal="right"/>
      <protection locked="0"/>
    </xf>
    <xf numFmtId="164" fontId="0" fillId="2" borderId="25" xfId="0" applyNumberFormat="1" applyFont="1" applyFill="1" applyBorder="1" applyAlignment="1" applyProtection="1">
      <alignment horizontal="right"/>
      <protection locked="0"/>
    </xf>
    <xf numFmtId="164" fontId="0" fillId="2" borderId="17" xfId="0" applyNumberFormat="1" applyFont="1" applyFill="1" applyBorder="1" applyAlignment="1" applyProtection="1">
      <alignment horizontal="right"/>
      <protection locked="0"/>
    </xf>
    <xf numFmtId="164" fontId="0" fillId="0" borderId="25" xfId="0" applyNumberFormat="1" applyFont="1" applyBorder="1" applyAlignment="1" applyProtection="1">
      <alignment horizontal="right"/>
      <protection locked="0"/>
    </xf>
    <xf numFmtId="164" fontId="0" fillId="0" borderId="17" xfId="0" applyNumberFormat="1" applyFont="1" applyBorder="1" applyAlignment="1" applyProtection="1">
      <alignment horizontal="right"/>
      <protection locked="0"/>
    </xf>
    <xf numFmtId="164" fontId="0" fillId="0" borderId="18" xfId="0" applyNumberFormat="1" applyFont="1" applyBorder="1" applyAlignment="1" applyProtection="1">
      <alignment horizontal="right"/>
      <protection locked="0"/>
    </xf>
    <xf numFmtId="164" fontId="0" fillId="0" borderId="9" xfId="0" applyNumberFormat="1" applyFont="1" applyBorder="1" applyProtection="1">
      <protection locked="0"/>
    </xf>
    <xf numFmtId="164" fontId="0" fillId="0" borderId="58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164" fontId="0" fillId="0" borderId="57" xfId="0" applyNumberFormat="1" applyFont="1" applyBorder="1" applyProtection="1">
      <protection locked="0"/>
    </xf>
    <xf numFmtId="164" fontId="0" fillId="0" borderId="57" xfId="0" applyNumberFormat="1" applyFont="1" applyFill="1" applyBorder="1" applyProtection="1">
      <protection locked="0"/>
    </xf>
    <xf numFmtId="164" fontId="0" fillId="0" borderId="2" xfId="0" applyNumberFormat="1" applyFont="1" applyBorder="1" applyProtection="1">
      <protection locked="0"/>
    </xf>
    <xf numFmtId="0" fontId="0" fillId="0" borderId="2" xfId="0" applyFont="1" applyBorder="1" applyProtection="1">
      <protection locked="0"/>
    </xf>
    <xf numFmtId="164" fontId="0" fillId="0" borderId="43" xfId="0" applyNumberFormat="1" applyFont="1" applyBorder="1" applyProtection="1">
      <protection locked="0"/>
    </xf>
    <xf numFmtId="164" fontId="0" fillId="0" borderId="60" xfId="0" applyNumberFormat="1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164" fontId="0" fillId="0" borderId="52" xfId="0" applyNumberFormat="1" applyFont="1" applyFill="1" applyBorder="1" applyProtection="1">
      <protection locked="0"/>
    </xf>
    <xf numFmtId="164" fontId="0" fillId="0" borderId="52" xfId="0" applyNumberFormat="1" applyFont="1" applyBorder="1" applyProtection="1">
      <protection locked="0"/>
    </xf>
    <xf numFmtId="0" fontId="0" fillId="0" borderId="52" xfId="0" applyFont="1" applyBorder="1" applyProtection="1">
      <protection locked="0"/>
    </xf>
    <xf numFmtId="164" fontId="0" fillId="0" borderId="13" xfId="0" applyNumberFormat="1" applyFont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Fill="1" applyBorder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0" fillId="8" borderId="0" xfId="0" applyFill="1" applyBorder="1" applyProtection="1"/>
    <xf numFmtId="0" fontId="0" fillId="8" borderId="0" xfId="0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/>
    </xf>
    <xf numFmtId="0" fontId="0" fillId="8" borderId="0" xfId="0" applyFill="1" applyBorder="1"/>
    <xf numFmtId="0" fontId="0" fillId="0" borderId="0" xfId="0" applyBorder="1"/>
    <xf numFmtId="0" fontId="0" fillId="8" borderId="0" xfId="0" applyFill="1" applyBorder="1" applyAlignment="1" applyProtection="1">
      <alignment horizontal="center"/>
    </xf>
    <xf numFmtId="164" fontId="1" fillId="8" borderId="0" xfId="0" applyNumberFormat="1" applyFont="1" applyFill="1" applyBorder="1" applyProtection="1">
      <protection locked="0"/>
    </xf>
    <xf numFmtId="164" fontId="1" fillId="0" borderId="7" xfId="0" applyNumberFormat="1" applyFont="1" applyFill="1" applyBorder="1" applyProtection="1">
      <protection locked="0"/>
    </xf>
    <xf numFmtId="164" fontId="1" fillId="0" borderId="48" xfId="0" applyNumberFormat="1" applyFont="1" applyFill="1" applyBorder="1" applyProtection="1">
      <protection locked="0"/>
    </xf>
    <xf numFmtId="164" fontId="1" fillId="0" borderId="33" xfId="0" applyNumberFormat="1" applyFont="1" applyFill="1" applyBorder="1" applyProtection="1">
      <protection locked="0"/>
    </xf>
    <xf numFmtId="164" fontId="15" fillId="14" borderId="37" xfId="0" applyNumberFormat="1" applyFont="1" applyFill="1" applyBorder="1" applyAlignment="1" applyProtection="1">
      <alignment horizontal="center" wrapText="1"/>
      <protection locked="0"/>
    </xf>
    <xf numFmtId="164" fontId="15" fillId="14" borderId="21" xfId="0" applyNumberFormat="1" applyFont="1" applyFill="1" applyBorder="1" applyAlignment="1" applyProtection="1">
      <alignment horizontal="center" wrapText="1"/>
    </xf>
    <xf numFmtId="164" fontId="15" fillId="14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8" xfId="0" applyNumberFormat="1" applyFont="1" applyFill="1" applyBorder="1" applyProtection="1">
      <protection locked="0"/>
    </xf>
    <xf numFmtId="164" fontId="1" fillId="0" borderId="51" xfId="0" applyNumberFormat="1" applyFont="1" applyFill="1" applyBorder="1" applyProtection="1">
      <protection locked="0"/>
    </xf>
    <xf numFmtId="0" fontId="1" fillId="12" borderId="1" xfId="0" applyFont="1" applyFill="1" applyBorder="1" applyProtection="1"/>
    <xf numFmtId="164" fontId="1" fillId="12" borderId="1" xfId="0" applyNumberFormat="1" applyFont="1" applyFill="1" applyBorder="1" applyAlignment="1" applyProtection="1">
      <alignment horizontal="center"/>
    </xf>
    <xf numFmtId="164" fontId="1" fillId="12" borderId="5" xfId="0" applyNumberFormat="1" applyFont="1" applyFill="1" applyBorder="1" applyProtection="1">
      <protection locked="0"/>
    </xf>
    <xf numFmtId="164" fontId="1" fillId="12" borderId="5" xfId="0" applyNumberFormat="1" applyFont="1" applyFill="1" applyBorder="1" applyProtection="1"/>
    <xf numFmtId="164" fontId="1" fillId="12" borderId="6" xfId="0" applyNumberFormat="1" applyFont="1" applyFill="1" applyBorder="1" applyProtection="1"/>
    <xf numFmtId="0" fontId="1" fillId="12" borderId="42" xfId="0" applyFont="1" applyFill="1" applyBorder="1" applyAlignment="1" applyProtection="1">
      <alignment horizontal="left"/>
    </xf>
    <xf numFmtId="0" fontId="1" fillId="12" borderId="14" xfId="0" applyFont="1" applyFill="1" applyBorder="1" applyAlignment="1" applyProtection="1">
      <alignment horizontal="left"/>
    </xf>
    <xf numFmtId="164" fontId="5" fillId="12" borderId="14" xfId="0" applyNumberFormat="1" applyFont="1" applyFill="1" applyBorder="1" applyAlignment="1" applyProtection="1">
      <alignment horizontal="left"/>
    </xf>
    <xf numFmtId="164" fontId="1" fillId="12" borderId="42" xfId="0" applyNumberFormat="1" applyFont="1" applyFill="1" applyBorder="1" applyAlignment="1" applyProtection="1">
      <alignment horizontal="left"/>
    </xf>
    <xf numFmtId="0" fontId="0" fillId="0" borderId="49" xfId="0" applyBorder="1" applyProtection="1"/>
    <xf numFmtId="0" fontId="1" fillId="5" borderId="44" xfId="0" applyFont="1" applyFill="1" applyBorder="1" applyProtection="1"/>
    <xf numFmtId="164" fontId="1" fillId="0" borderId="34" xfId="0" applyNumberFormat="1" applyFont="1" applyFill="1" applyBorder="1" applyProtection="1">
      <protection locked="0"/>
    </xf>
    <xf numFmtId="164" fontId="1" fillId="0" borderId="22" xfId="0" applyNumberFormat="1" applyFont="1" applyFill="1" applyBorder="1" applyProtection="1">
      <protection locked="0"/>
    </xf>
    <xf numFmtId="164" fontId="1" fillId="14" borderId="37" xfId="0" applyNumberFormat="1" applyFont="1" applyFill="1" applyBorder="1" applyProtection="1">
      <protection locked="0"/>
    </xf>
    <xf numFmtId="0" fontId="18" fillId="0" borderId="41" xfId="0" applyFont="1" applyFill="1" applyBorder="1" applyAlignment="1" applyProtection="1">
      <alignment horizontal="center"/>
    </xf>
    <xf numFmtId="0" fontId="18" fillId="6" borderId="41" xfId="0" applyFont="1" applyFill="1" applyBorder="1" applyAlignment="1" applyProtection="1">
      <alignment horizontal="left"/>
    </xf>
    <xf numFmtId="165" fontId="18" fillId="6" borderId="41" xfId="0" applyNumberFormat="1" applyFont="1" applyFill="1" applyBorder="1" applyAlignment="1" applyProtection="1"/>
    <xf numFmtId="10" fontId="19" fillId="0" borderId="32" xfId="0" applyNumberFormat="1" applyFont="1" applyFill="1" applyBorder="1" applyProtection="1"/>
    <xf numFmtId="0" fontId="2" fillId="0" borderId="44" xfId="0" applyFont="1" applyFill="1" applyBorder="1" applyAlignment="1" applyProtection="1">
      <alignment horizontal="center"/>
    </xf>
    <xf numFmtId="0" fontId="2" fillId="0" borderId="44" xfId="0" applyFont="1" applyBorder="1" applyProtection="1"/>
    <xf numFmtId="164" fontId="5" fillId="14" borderId="37" xfId="0" applyNumberFormat="1" applyFont="1" applyFill="1" applyBorder="1" applyAlignment="1" applyProtection="1">
      <alignment horizontal="center"/>
    </xf>
    <xf numFmtId="164" fontId="5" fillId="14" borderId="20" xfId="0" applyNumberFormat="1" applyFont="1" applyFill="1" applyBorder="1" applyProtection="1"/>
    <xf numFmtId="0" fontId="2" fillId="14" borderId="20" xfId="0" applyFont="1" applyFill="1" applyBorder="1" applyProtection="1"/>
    <xf numFmtId="164" fontId="5" fillId="14" borderId="38" xfId="0" applyNumberFormat="1" applyFont="1" applyFill="1" applyBorder="1" applyProtection="1"/>
    <xf numFmtId="165" fontId="2" fillId="7" borderId="3" xfId="0" applyNumberFormat="1" applyFont="1" applyFill="1" applyBorder="1" applyProtection="1"/>
    <xf numFmtId="164" fontId="5" fillId="14" borderId="21" xfId="0" applyNumberFormat="1" applyFont="1" applyFill="1" applyBorder="1" applyProtection="1"/>
    <xf numFmtId="10" fontId="20" fillId="13" borderId="3" xfId="0" applyNumberFormat="1" applyFont="1" applyFill="1" applyBorder="1" applyProtection="1"/>
    <xf numFmtId="165" fontId="21" fillId="9" borderId="41" xfId="0" applyNumberFormat="1" applyFont="1" applyFill="1" applyBorder="1" applyAlignment="1" applyProtection="1"/>
    <xf numFmtId="165" fontId="21" fillId="9" borderId="32" xfId="0" applyNumberFormat="1" applyFont="1" applyFill="1" applyBorder="1" applyAlignment="1" applyProtection="1"/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0" fillId="0" borderId="24" xfId="0" applyFill="1" applyBorder="1"/>
    <xf numFmtId="0" fontId="0" fillId="0" borderId="0" xfId="0" applyFill="1" applyBorder="1"/>
    <xf numFmtId="0" fontId="0" fillId="0" borderId="39" xfId="0" applyFill="1" applyBorder="1"/>
    <xf numFmtId="0" fontId="12" fillId="0" borderId="24" xfId="2" applyFont="1" applyBorder="1" applyProtection="1"/>
    <xf numFmtId="0" fontId="12" fillId="0" borderId="0" xfId="0" applyFont="1" applyFill="1" applyBorder="1"/>
    <xf numFmtId="0" fontId="1" fillId="0" borderId="24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39" xfId="0" applyFont="1" applyFill="1" applyBorder="1" applyAlignment="1" applyProtection="1">
      <alignment horizontal="left"/>
      <protection locked="0"/>
    </xf>
    <xf numFmtId="164" fontId="5" fillId="0" borderId="24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39" xfId="0" applyNumberFormat="1" applyFont="1" applyFill="1" applyBorder="1" applyAlignment="1" applyProtection="1">
      <alignment horizontal="left"/>
      <protection locked="0"/>
    </xf>
    <xf numFmtId="0" fontId="1" fillId="0" borderId="55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  <xf numFmtId="0" fontId="0" fillId="0" borderId="6" xfId="0" applyFill="1" applyBorder="1" applyProtection="1"/>
    <xf numFmtId="0" fontId="0" fillId="10" borderId="53" xfId="0" applyFill="1" applyBorder="1" applyProtection="1"/>
    <xf numFmtId="0" fontId="8" fillId="5" borderId="53" xfId="0" applyFont="1" applyFill="1" applyBorder="1" applyProtection="1"/>
    <xf numFmtId="0" fontId="8" fillId="0" borderId="53" xfId="0" applyFont="1" applyFill="1" applyBorder="1" applyAlignment="1" applyProtection="1">
      <alignment horizontal="left"/>
    </xf>
    <xf numFmtId="0" fontId="4" fillId="0" borderId="53" xfId="0" applyFont="1" applyBorder="1" applyProtection="1"/>
    <xf numFmtId="0" fontId="0" fillId="0" borderId="48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left" indent="5"/>
    </xf>
    <xf numFmtId="0" fontId="9" fillId="0" borderId="1" xfId="0" applyFont="1" applyFill="1" applyBorder="1" applyProtection="1"/>
    <xf numFmtId="0" fontId="12" fillId="0" borderId="10" xfId="2" applyFont="1" applyBorder="1" applyProtection="1"/>
    <xf numFmtId="0" fontId="12" fillId="0" borderId="55" xfId="0" applyFont="1" applyFill="1" applyBorder="1"/>
    <xf numFmtId="0" fontId="12" fillId="0" borderId="55" xfId="2" applyFont="1" applyBorder="1" applyProtection="1"/>
    <xf numFmtId="0" fontId="12" fillId="8" borderId="0" xfId="0" applyFont="1" applyFill="1" applyBorder="1"/>
    <xf numFmtId="0" fontId="12" fillId="8" borderId="0" xfId="2" applyFont="1" applyFill="1" applyBorder="1" applyProtection="1"/>
    <xf numFmtId="0" fontId="1" fillId="8" borderId="0" xfId="0" applyFont="1" applyFill="1" applyBorder="1" applyAlignment="1" applyProtection="1">
      <alignment horizontal="left"/>
      <protection locked="0"/>
    </xf>
    <xf numFmtId="0" fontId="1" fillId="0" borderId="42" xfId="0" applyFont="1" applyFill="1" applyBorder="1" applyAlignment="1" applyProtection="1">
      <alignment horizontal="left"/>
      <protection locked="0"/>
    </xf>
    <xf numFmtId="0" fontId="1" fillId="0" borderId="43" xfId="0" applyFont="1" applyFill="1" applyBorder="1" applyAlignment="1" applyProtection="1">
      <alignment horizontal="left"/>
      <protection locked="0"/>
    </xf>
    <xf numFmtId="0" fontId="12" fillId="0" borderId="0" xfId="2" applyFont="1" applyFill="1" applyBorder="1" applyProtection="1"/>
    <xf numFmtId="0" fontId="12" fillId="0" borderId="42" xfId="2" applyFont="1" applyFill="1" applyBorder="1" applyProtection="1"/>
    <xf numFmtId="0" fontId="1" fillId="0" borderId="24" xfId="0" applyFont="1" applyFill="1" applyBorder="1" applyAlignment="1" applyProtection="1">
      <alignment horizontal="left"/>
    </xf>
    <xf numFmtId="0" fontId="12" fillId="12" borderId="42" xfId="0" applyFont="1" applyFill="1" applyBorder="1"/>
    <xf numFmtId="0" fontId="22" fillId="0" borderId="37" xfId="0" applyFont="1" applyBorder="1" applyAlignment="1" applyProtection="1">
      <alignment horizontal="center"/>
    </xf>
    <xf numFmtId="0" fontId="22" fillId="0" borderId="20" xfId="0" applyFont="1" applyBorder="1" applyAlignment="1" applyProtection="1">
      <alignment horizontal="center"/>
    </xf>
    <xf numFmtId="0" fontId="12" fillId="0" borderId="24" xfId="2" applyFont="1" applyFill="1" applyBorder="1" applyProtection="1"/>
    <xf numFmtId="164" fontId="0" fillId="5" borderId="58" xfId="0" applyNumberFormat="1" applyFont="1" applyFill="1" applyBorder="1" applyProtection="1">
      <protection locked="0"/>
    </xf>
    <xf numFmtId="164" fontId="5" fillId="0" borderId="24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 applyProtection="1">
      <protection locked="0"/>
    </xf>
    <xf numFmtId="164" fontId="5" fillId="0" borderId="39" xfId="0" applyNumberFormat="1" applyFont="1" applyFill="1" applyBorder="1" applyAlignment="1" applyProtection="1">
      <protection locked="0"/>
    </xf>
    <xf numFmtId="0" fontId="0" fillId="0" borderId="24" xfId="0" applyFont="1" applyFill="1" applyBorder="1" applyAlignment="1" applyProtection="1">
      <alignment horizontal="left"/>
      <protection locked="0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/>
    </xf>
    <xf numFmtId="0" fontId="18" fillId="0" borderId="21" xfId="0" applyFont="1" applyBorder="1" applyAlignment="1" applyProtection="1">
      <alignment horizontal="center" vertical="center"/>
    </xf>
    <xf numFmtId="0" fontId="1" fillId="4" borderId="30" xfId="0" applyFont="1" applyFill="1" applyBorder="1" applyAlignment="1" applyProtection="1">
      <alignment horizontal="center" vertical="center" wrapText="1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31" xfId="0" applyFont="1" applyFill="1" applyBorder="1" applyAlignment="1" applyProtection="1">
      <alignment horizontal="center" vertical="center" wrapText="1"/>
    </xf>
    <xf numFmtId="0" fontId="1" fillId="3" borderId="44" xfId="0" applyFont="1" applyFill="1" applyBorder="1" applyAlignment="1" applyProtection="1">
      <alignment horizontal="center" vertical="center" wrapText="1"/>
    </xf>
    <xf numFmtId="0" fontId="1" fillId="3" borderId="45" xfId="0" applyFont="1" applyFill="1" applyBorder="1" applyAlignment="1" applyProtection="1">
      <alignment horizontal="center" vertical="center" wrapText="1"/>
    </xf>
    <xf numFmtId="0" fontId="1" fillId="3" borderId="59" xfId="0" applyFont="1" applyFill="1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164" fontId="0" fillId="0" borderId="29" xfId="0" applyNumberFormat="1" applyBorder="1" applyAlignment="1" applyProtection="1">
      <alignment horizontal="center" vertical="center"/>
    </xf>
    <xf numFmtId="164" fontId="0" fillId="0" borderId="22" xfId="0" applyNumberForma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164" fontId="1" fillId="0" borderId="42" xfId="0" applyNumberFormat="1" applyFont="1" applyFill="1" applyBorder="1" applyAlignment="1" applyProtection="1">
      <alignment horizontal="left"/>
      <protection locked="0"/>
    </xf>
    <xf numFmtId="164" fontId="1" fillId="0" borderId="43" xfId="0" applyNumberFormat="1" applyFont="1" applyFill="1" applyBorder="1" applyAlignment="1" applyProtection="1">
      <alignment horizontal="left"/>
      <protection locked="0"/>
    </xf>
    <xf numFmtId="0" fontId="1" fillId="0" borderId="27" xfId="0" applyFont="1" applyFill="1" applyBorder="1" applyAlignment="1" applyProtection="1">
      <alignment horizontal="center" wrapText="1"/>
    </xf>
    <xf numFmtId="0" fontId="1" fillId="0" borderId="26" xfId="0" applyFont="1" applyFill="1" applyBorder="1" applyAlignment="1" applyProtection="1">
      <alignment horizont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164" fontId="9" fillId="5" borderId="44" xfId="0" applyNumberFormat="1" applyFont="1" applyFill="1" applyBorder="1" applyAlignment="1" applyProtection="1">
      <alignment horizontal="center"/>
    </xf>
    <xf numFmtId="164" fontId="9" fillId="5" borderId="45" xfId="0" applyNumberFormat="1" applyFont="1" applyFill="1" applyBorder="1" applyAlignment="1" applyProtection="1">
      <alignment horizontal="center"/>
    </xf>
    <xf numFmtId="164" fontId="9" fillId="5" borderId="62" xfId="0" applyNumberFormat="1" applyFont="1" applyFill="1" applyBorder="1" applyAlignment="1" applyProtection="1">
      <alignment horizontal="center"/>
    </xf>
    <xf numFmtId="164" fontId="9" fillId="5" borderId="56" xfId="0" applyNumberFormat="1" applyFont="1" applyFill="1" applyBorder="1" applyAlignment="1" applyProtection="1">
      <alignment horizontal="center"/>
    </xf>
    <xf numFmtId="0" fontId="1" fillId="0" borderId="44" xfId="0" applyFont="1" applyBorder="1" applyAlignment="1" applyProtection="1">
      <alignment horizontal="center"/>
    </xf>
    <xf numFmtId="0" fontId="1" fillId="0" borderId="45" xfId="0" applyFont="1" applyBorder="1" applyAlignment="1" applyProtection="1">
      <alignment horizontal="center"/>
    </xf>
    <xf numFmtId="164" fontId="0" fillId="0" borderId="29" xfId="0" applyNumberFormat="1" applyFont="1" applyBorder="1" applyAlignment="1" applyProtection="1">
      <alignment horizontal="center" vertical="center"/>
    </xf>
    <xf numFmtId="164" fontId="0" fillId="0" borderId="22" xfId="0" applyNumberFormat="1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16" fillId="0" borderId="56" xfId="0" applyFont="1" applyFill="1" applyBorder="1" applyAlignment="1" applyProtection="1">
      <alignment horizontal="center" vertical="center"/>
    </xf>
    <xf numFmtId="0" fontId="16" fillId="0" borderId="51" xfId="0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39" xfId="0" applyFont="1" applyFill="1" applyBorder="1" applyAlignment="1" applyProtection="1">
      <alignment horizontal="left"/>
      <protection locked="0"/>
    </xf>
    <xf numFmtId="164" fontId="5" fillId="0" borderId="10" xfId="0" applyNumberFormat="1" applyFont="1" applyFill="1" applyBorder="1" applyAlignment="1" applyProtection="1">
      <alignment horizontal="left"/>
      <protection locked="0"/>
    </xf>
    <xf numFmtId="164" fontId="5" fillId="0" borderId="55" xfId="0" applyNumberFormat="1" applyFont="1" applyFill="1" applyBorder="1" applyAlignment="1" applyProtection="1">
      <alignment horizontal="left"/>
      <protection locked="0"/>
    </xf>
    <xf numFmtId="164" fontId="5" fillId="0" borderId="12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" fillId="12" borderId="61" xfId="0" applyFont="1" applyFill="1" applyBorder="1" applyAlignment="1" applyProtection="1">
      <alignment horizontal="left" vertical="center"/>
    </xf>
    <xf numFmtId="0" fontId="1" fillId="12" borderId="50" xfId="0" applyFont="1" applyFill="1" applyBorder="1" applyAlignment="1" applyProtection="1">
      <alignment horizontal="left" vertical="center"/>
    </xf>
    <xf numFmtId="0" fontId="1" fillId="12" borderId="62" xfId="0" applyFont="1" applyFill="1" applyBorder="1" applyAlignment="1" applyProtection="1">
      <alignment horizontal="left" vertical="center"/>
    </xf>
    <xf numFmtId="0" fontId="1" fillId="12" borderId="30" xfId="0" applyFont="1" applyFill="1" applyBorder="1" applyAlignment="1" applyProtection="1">
      <alignment horizontal="left" vertical="center"/>
    </xf>
    <xf numFmtId="0" fontId="1" fillId="12" borderId="63" xfId="0" applyFont="1" applyFill="1" applyBorder="1" applyAlignment="1" applyProtection="1">
      <alignment horizontal="left" vertical="center"/>
    </xf>
    <xf numFmtId="0" fontId="1" fillId="12" borderId="35" xfId="0" applyFont="1" applyFill="1" applyBorder="1" applyAlignment="1" applyProtection="1">
      <alignment horizontal="left" vertical="center"/>
    </xf>
    <xf numFmtId="0" fontId="1" fillId="12" borderId="23" xfId="0" applyFont="1" applyFill="1" applyBorder="1" applyAlignment="1" applyProtection="1">
      <alignment horizontal="left" vertical="center"/>
    </xf>
    <xf numFmtId="164" fontId="15" fillId="14" borderId="5" xfId="0" applyNumberFormat="1" applyFont="1" applyFill="1" applyBorder="1" applyAlignment="1" applyProtection="1">
      <alignment horizontal="center" vertical="center" wrapText="1"/>
    </xf>
    <xf numFmtId="164" fontId="15" fillId="14" borderId="6" xfId="0" applyNumberFormat="1" applyFont="1" applyFill="1" applyBorder="1" applyAlignment="1" applyProtection="1">
      <alignment horizontal="center" vertical="center" wrapText="1"/>
    </xf>
    <xf numFmtId="164" fontId="1" fillId="0" borderId="64" xfId="0" applyNumberFormat="1" applyFont="1" applyFill="1" applyBorder="1" applyAlignment="1" applyProtection="1">
      <alignment horizontal="right"/>
      <protection locked="0"/>
    </xf>
    <xf numFmtId="164" fontId="1" fillId="0" borderId="65" xfId="0" applyNumberFormat="1" applyFont="1" applyFill="1" applyBorder="1" applyAlignment="1" applyProtection="1">
      <alignment horizontal="right"/>
      <protection locked="0"/>
    </xf>
    <xf numFmtId="10" fontId="1" fillId="0" borderId="32" xfId="0" applyNumberFormat="1" applyFont="1" applyBorder="1" applyAlignment="1" applyProtection="1">
      <alignment horizontal="center" vertical="center" wrapText="1"/>
    </xf>
    <xf numFmtId="10" fontId="1" fillId="0" borderId="16" xfId="0" applyNumberFormat="1" applyFont="1" applyBorder="1" applyAlignment="1" applyProtection="1">
      <alignment horizontal="center" vertical="center" wrapText="1"/>
    </xf>
    <xf numFmtId="10" fontId="1" fillId="0" borderId="23" xfId="0" applyNumberFormat="1" applyFont="1" applyBorder="1" applyAlignment="1" applyProtection="1">
      <alignment horizontal="center" vertical="center" wrapText="1"/>
    </xf>
    <xf numFmtId="10" fontId="17" fillId="0" borderId="32" xfId="0" applyNumberFormat="1" applyFont="1" applyFill="1" applyBorder="1" applyAlignment="1" applyProtection="1">
      <alignment horizontal="center" vertical="center" wrapText="1"/>
    </xf>
    <xf numFmtId="10" fontId="17" fillId="0" borderId="16" xfId="0" applyNumberFormat="1" applyFont="1" applyFill="1" applyBorder="1" applyAlignment="1" applyProtection="1">
      <alignment horizontal="center" vertical="center" wrapText="1"/>
    </xf>
    <xf numFmtId="10" fontId="17" fillId="0" borderId="23" xfId="0" applyNumberFormat="1" applyFont="1" applyFill="1" applyBorder="1" applyAlignment="1" applyProtection="1">
      <alignment horizontal="center" vertical="center" wrapText="1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10" xfId="0" applyFont="1" applyFill="1" applyBorder="1" applyAlignment="1" applyProtection="1">
      <alignment horizontal="left"/>
      <protection locked="0"/>
    </xf>
    <xf numFmtId="0" fontId="1" fillId="0" borderId="55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</cellXfs>
  <cellStyles count="3">
    <cellStyle name="Normální" xfId="0" builtinId="0"/>
    <cellStyle name="Normální 2" xfId="1"/>
    <cellStyle name="normální_Tabulka školy, návrh rozpočtu" xfId="2"/>
  </cellStyles>
  <dxfs count="6"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58"/>
  <sheetViews>
    <sheetView showGridLines="0" tabSelected="1" topLeftCell="B7" zoomScale="70" zoomScaleNormal="70" zoomScaleSheetLayoutView="80" workbookViewId="0">
      <selection activeCell="B44" sqref="B44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5" width="11.28515625" customWidth="1"/>
    <col min="16" max="16" width="15" customWidth="1"/>
    <col min="17" max="17" width="6.140625" customWidth="1"/>
    <col min="18" max="19" width="9.140625" hidden="1" customWidth="1"/>
    <col min="20" max="22" width="0" hidden="1" customWidth="1"/>
    <col min="23" max="16384" width="9.140625" hidden="1"/>
  </cols>
  <sheetData>
    <row r="1" spans="1:19" ht="14.4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4"/>
      <c r="S1" s="4"/>
    </row>
    <row r="2" spans="1:19" ht="21" x14ac:dyDescent="0.35">
      <c r="A2" s="5"/>
      <c r="B2" s="7" t="s">
        <v>105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4"/>
      <c r="S2" s="4"/>
    </row>
    <row r="3" spans="1:19" ht="7.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4"/>
      <c r="S3" s="4"/>
    </row>
    <row r="4" spans="1:19" ht="21" x14ac:dyDescent="0.35">
      <c r="A4" s="5"/>
      <c r="B4" s="5" t="s">
        <v>43</v>
      </c>
      <c r="C4" s="5"/>
      <c r="D4" s="229" t="s">
        <v>110</v>
      </c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5"/>
      <c r="R4" s="4"/>
      <c r="S4" s="4"/>
    </row>
    <row r="5" spans="1:19" ht="3.75" customHeigh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4"/>
      <c r="S5" s="4"/>
    </row>
    <row r="6" spans="1:19" x14ac:dyDescent="0.25">
      <c r="A6" s="5"/>
      <c r="B6" s="5" t="s">
        <v>44</v>
      </c>
      <c r="C6" s="5"/>
      <c r="D6" s="96">
        <v>46789707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4"/>
      <c r="S6" s="4"/>
    </row>
    <row r="7" spans="1:19" ht="3.75" customHeight="1" x14ac:dyDescent="0.3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4"/>
      <c r="S7" s="4"/>
    </row>
    <row r="8" spans="1:19" x14ac:dyDescent="0.25">
      <c r="A8" s="5"/>
      <c r="B8" s="5" t="s">
        <v>45</v>
      </c>
      <c r="C8" s="5"/>
      <c r="D8" s="230" t="s">
        <v>111</v>
      </c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5"/>
      <c r="R8" s="4"/>
      <c r="S8" s="4"/>
    </row>
    <row r="9" spans="1:19" thickBot="1" x14ac:dyDescent="0.3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4"/>
      <c r="S9" s="4"/>
    </row>
    <row r="10" spans="1:19" ht="29.25" customHeight="1" thickBot="1" x14ac:dyDescent="0.3">
      <c r="A10" s="5"/>
      <c r="B10" s="183" t="s">
        <v>37</v>
      </c>
      <c r="C10" s="201" t="s">
        <v>38</v>
      </c>
      <c r="D10" s="186" t="s">
        <v>103</v>
      </c>
      <c r="E10" s="187"/>
      <c r="F10" s="187"/>
      <c r="G10" s="187"/>
      <c r="H10" s="187"/>
      <c r="I10" s="188"/>
      <c r="J10" s="186" t="s">
        <v>104</v>
      </c>
      <c r="K10" s="187"/>
      <c r="L10" s="187"/>
      <c r="M10" s="187"/>
      <c r="N10" s="187"/>
      <c r="O10" s="188"/>
      <c r="P10" s="242" t="s">
        <v>72</v>
      </c>
      <c r="Q10" s="5"/>
    </row>
    <row r="11" spans="1:19" ht="30.75" thickBot="1" x14ac:dyDescent="0.3">
      <c r="A11" s="5"/>
      <c r="B11" s="184"/>
      <c r="C11" s="202"/>
      <c r="D11" s="189" t="s">
        <v>39</v>
      </c>
      <c r="E11" s="190"/>
      <c r="F11" s="190"/>
      <c r="G11" s="191"/>
      <c r="H11" s="9" t="s">
        <v>40</v>
      </c>
      <c r="I11" s="9" t="s">
        <v>63</v>
      </c>
      <c r="J11" s="189" t="s">
        <v>39</v>
      </c>
      <c r="K11" s="190"/>
      <c r="L11" s="190"/>
      <c r="M11" s="191"/>
      <c r="N11" s="9" t="s">
        <v>40</v>
      </c>
      <c r="O11" s="9" t="s">
        <v>63</v>
      </c>
      <c r="P11" s="243"/>
      <c r="Q11" s="5"/>
    </row>
    <row r="12" spans="1:19" ht="15.75" thickBot="1" x14ac:dyDescent="0.3">
      <c r="A12" s="5"/>
      <c r="B12" s="184"/>
      <c r="C12" s="203"/>
      <c r="D12" s="192" t="s">
        <v>64</v>
      </c>
      <c r="E12" s="193"/>
      <c r="F12" s="193"/>
      <c r="G12" s="193"/>
      <c r="H12" s="193"/>
      <c r="I12" s="194"/>
      <c r="J12" s="192" t="s">
        <v>64</v>
      </c>
      <c r="K12" s="193"/>
      <c r="L12" s="193"/>
      <c r="M12" s="193"/>
      <c r="N12" s="193"/>
      <c r="O12" s="194"/>
      <c r="P12" s="243"/>
      <c r="Q12" s="5"/>
    </row>
    <row r="13" spans="1:19" ht="15.75" thickBot="1" x14ac:dyDescent="0.3">
      <c r="A13" s="5"/>
      <c r="B13" s="185"/>
      <c r="C13" s="204"/>
      <c r="D13" s="195" t="s">
        <v>59</v>
      </c>
      <c r="E13" s="196"/>
      <c r="F13" s="196"/>
      <c r="G13" s="197" t="s">
        <v>65</v>
      </c>
      <c r="H13" s="199" t="s">
        <v>68</v>
      </c>
      <c r="I13" s="209" t="s">
        <v>64</v>
      </c>
      <c r="J13" s="195" t="s">
        <v>59</v>
      </c>
      <c r="K13" s="196"/>
      <c r="L13" s="196"/>
      <c r="M13" s="197" t="s">
        <v>65</v>
      </c>
      <c r="N13" s="199" t="s">
        <v>68</v>
      </c>
      <c r="O13" s="209" t="s">
        <v>64</v>
      </c>
      <c r="P13" s="243"/>
      <c r="Q13" s="5"/>
    </row>
    <row r="14" spans="1:19" ht="15.75" thickBot="1" x14ac:dyDescent="0.3">
      <c r="A14" s="5"/>
      <c r="B14" s="10"/>
      <c r="C14" s="11"/>
      <c r="D14" s="175" t="s">
        <v>60</v>
      </c>
      <c r="E14" s="176" t="s">
        <v>102</v>
      </c>
      <c r="F14" s="176" t="s">
        <v>61</v>
      </c>
      <c r="G14" s="198"/>
      <c r="H14" s="200"/>
      <c r="I14" s="210"/>
      <c r="J14" s="175" t="s">
        <v>60</v>
      </c>
      <c r="K14" s="176" t="s">
        <v>102</v>
      </c>
      <c r="L14" s="176" t="s">
        <v>61</v>
      </c>
      <c r="M14" s="198"/>
      <c r="N14" s="200"/>
      <c r="O14" s="210"/>
      <c r="P14" s="244"/>
      <c r="Q14" s="5"/>
    </row>
    <row r="15" spans="1:19" x14ac:dyDescent="0.25">
      <c r="A15" s="5"/>
      <c r="B15" s="39" t="s">
        <v>0</v>
      </c>
      <c r="C15" s="155" t="s">
        <v>52</v>
      </c>
      <c r="D15" s="12"/>
      <c r="E15" s="13"/>
      <c r="F15" s="64">
        <v>1800</v>
      </c>
      <c r="G15" s="71">
        <f>SUM(D15:F15)</f>
        <v>1800</v>
      </c>
      <c r="H15" s="74">
        <v>100</v>
      </c>
      <c r="I15" s="14">
        <f>G15+H15</f>
        <v>1900</v>
      </c>
      <c r="J15" s="12"/>
      <c r="K15" s="13"/>
      <c r="L15" s="64">
        <v>1800</v>
      </c>
      <c r="M15" s="71">
        <f t="shared" ref="M15:M23" si="0">SUM(J15:L15)</f>
        <v>1800</v>
      </c>
      <c r="N15" s="74">
        <v>100</v>
      </c>
      <c r="O15" s="14">
        <f>M15+N15</f>
        <v>1900</v>
      </c>
      <c r="P15" s="15">
        <f>(O15-I15)/I15</f>
        <v>0</v>
      </c>
      <c r="Q15" s="5"/>
    </row>
    <row r="16" spans="1:19" x14ac:dyDescent="0.25">
      <c r="A16" s="5"/>
      <c r="B16" s="16" t="s">
        <v>1</v>
      </c>
      <c r="C16" s="156" t="s">
        <v>62</v>
      </c>
      <c r="D16" s="65">
        <v>4930</v>
      </c>
      <c r="E16" s="17"/>
      <c r="F16" s="17"/>
      <c r="G16" s="72">
        <f t="shared" ref="G16:G23" si="1">SUM(D16:F16)</f>
        <v>4930</v>
      </c>
      <c r="H16" s="75"/>
      <c r="I16" s="14">
        <f t="shared" ref="I16:I23" si="2">G16+H16</f>
        <v>4930</v>
      </c>
      <c r="J16" s="65">
        <v>4648.2</v>
      </c>
      <c r="K16" s="17"/>
      <c r="L16" s="17"/>
      <c r="M16" s="72">
        <f t="shared" si="0"/>
        <v>4648.2</v>
      </c>
      <c r="N16" s="75"/>
      <c r="O16" s="14">
        <f t="shared" ref="O16:O20" si="3">M16+N16</f>
        <v>4648.2</v>
      </c>
      <c r="P16" s="18">
        <f t="shared" ref="P16:P40" si="4">(O16-I16)/I16</f>
        <v>-5.716024340770795E-2</v>
      </c>
      <c r="Q16" s="5"/>
    </row>
    <row r="17" spans="1:17" x14ac:dyDescent="0.25">
      <c r="A17" s="5"/>
      <c r="B17" s="16" t="s">
        <v>3</v>
      </c>
      <c r="C17" s="157" t="s">
        <v>84</v>
      </c>
      <c r="D17" s="66"/>
      <c r="E17" s="19"/>
      <c r="F17" s="19"/>
      <c r="G17" s="72">
        <f t="shared" si="1"/>
        <v>0</v>
      </c>
      <c r="H17" s="76"/>
      <c r="I17" s="14">
        <f t="shared" si="2"/>
        <v>0</v>
      </c>
      <c r="J17" s="66">
        <v>330.9</v>
      </c>
      <c r="K17" s="19"/>
      <c r="L17" s="19"/>
      <c r="M17" s="72">
        <f t="shared" si="0"/>
        <v>330.9</v>
      </c>
      <c r="N17" s="76"/>
      <c r="O17" s="14">
        <f t="shared" si="3"/>
        <v>330.9</v>
      </c>
      <c r="P17" s="18" t="e">
        <f t="shared" si="4"/>
        <v>#DIV/0!</v>
      </c>
      <c r="Q17" s="5"/>
    </row>
    <row r="18" spans="1:17" x14ac:dyDescent="0.25">
      <c r="A18" s="5"/>
      <c r="B18" s="16" t="s">
        <v>5</v>
      </c>
      <c r="C18" s="158" t="s">
        <v>53</v>
      </c>
      <c r="D18" s="20"/>
      <c r="E18" s="67">
        <v>27600</v>
      </c>
      <c r="F18" s="19"/>
      <c r="G18" s="72">
        <f t="shared" si="1"/>
        <v>27600</v>
      </c>
      <c r="H18" s="74"/>
      <c r="I18" s="14">
        <f t="shared" si="2"/>
        <v>27600</v>
      </c>
      <c r="J18" s="20"/>
      <c r="K18" s="67">
        <v>31819.599999999999</v>
      </c>
      <c r="L18" s="19"/>
      <c r="M18" s="72">
        <f t="shared" si="0"/>
        <v>31819.599999999999</v>
      </c>
      <c r="N18" s="74"/>
      <c r="O18" s="14">
        <f t="shared" si="3"/>
        <v>31819.599999999999</v>
      </c>
      <c r="P18" s="18">
        <f t="shared" si="4"/>
        <v>0.15288405797101445</v>
      </c>
      <c r="Q18" s="21"/>
    </row>
    <row r="19" spans="1:17" x14ac:dyDescent="0.25">
      <c r="A19" s="5"/>
      <c r="B19" s="16" t="s">
        <v>7</v>
      </c>
      <c r="C19" s="44" t="s">
        <v>46</v>
      </c>
      <c r="D19" s="22"/>
      <c r="E19" s="19"/>
      <c r="F19" s="68"/>
      <c r="G19" s="72">
        <f t="shared" si="1"/>
        <v>0</v>
      </c>
      <c r="H19" s="77"/>
      <c r="I19" s="14">
        <f t="shared" si="2"/>
        <v>0</v>
      </c>
      <c r="J19" s="22">
        <v>292.2</v>
      </c>
      <c r="K19" s="19"/>
      <c r="L19" s="68"/>
      <c r="M19" s="72">
        <f t="shared" si="0"/>
        <v>292.2</v>
      </c>
      <c r="N19" s="77"/>
      <c r="O19" s="14">
        <f t="shared" si="3"/>
        <v>292.2</v>
      </c>
      <c r="P19" s="18" t="e">
        <f t="shared" si="4"/>
        <v>#DIV/0!</v>
      </c>
      <c r="Q19" s="5"/>
    </row>
    <row r="20" spans="1:17" x14ac:dyDescent="0.25">
      <c r="A20" s="5"/>
      <c r="B20" s="16" t="s">
        <v>9</v>
      </c>
      <c r="C20" s="159" t="s">
        <v>47</v>
      </c>
      <c r="D20" s="20"/>
      <c r="E20" s="17"/>
      <c r="F20" s="69">
        <v>100</v>
      </c>
      <c r="G20" s="72">
        <f t="shared" si="1"/>
        <v>100</v>
      </c>
      <c r="H20" s="77"/>
      <c r="I20" s="14">
        <f t="shared" si="2"/>
        <v>100</v>
      </c>
      <c r="J20" s="20"/>
      <c r="K20" s="17"/>
      <c r="L20" s="69">
        <v>100</v>
      </c>
      <c r="M20" s="72">
        <f t="shared" si="0"/>
        <v>100</v>
      </c>
      <c r="N20" s="77"/>
      <c r="O20" s="14">
        <f t="shared" si="3"/>
        <v>100</v>
      </c>
      <c r="P20" s="18">
        <f t="shared" si="4"/>
        <v>0</v>
      </c>
      <c r="Q20" s="5"/>
    </row>
    <row r="21" spans="1:17" x14ac:dyDescent="0.25">
      <c r="A21" s="5"/>
      <c r="B21" s="16" t="s">
        <v>11</v>
      </c>
      <c r="C21" s="43" t="s">
        <v>2</v>
      </c>
      <c r="D21" s="20"/>
      <c r="E21" s="17"/>
      <c r="F21" s="69">
        <v>1100</v>
      </c>
      <c r="G21" s="72">
        <f t="shared" si="1"/>
        <v>1100</v>
      </c>
      <c r="H21" s="78"/>
      <c r="I21" s="14">
        <f>G21+H21</f>
        <v>1100</v>
      </c>
      <c r="J21" s="20"/>
      <c r="K21" s="17"/>
      <c r="L21" s="69">
        <v>1100</v>
      </c>
      <c r="M21" s="72">
        <f t="shared" si="0"/>
        <v>1100</v>
      </c>
      <c r="N21" s="78"/>
      <c r="O21" s="14">
        <f>M21+N21</f>
        <v>1100</v>
      </c>
      <c r="P21" s="18">
        <f t="shared" si="4"/>
        <v>0</v>
      </c>
      <c r="Q21" s="5"/>
    </row>
    <row r="22" spans="1:17" x14ac:dyDescent="0.25">
      <c r="A22" s="5"/>
      <c r="B22" s="16" t="s">
        <v>13</v>
      </c>
      <c r="C22" s="43" t="s">
        <v>4</v>
      </c>
      <c r="D22" s="20"/>
      <c r="E22" s="17"/>
      <c r="F22" s="69"/>
      <c r="G22" s="72">
        <f t="shared" si="1"/>
        <v>0</v>
      </c>
      <c r="H22" s="78"/>
      <c r="I22" s="14">
        <f t="shared" si="2"/>
        <v>0</v>
      </c>
      <c r="J22" s="20"/>
      <c r="K22" s="17"/>
      <c r="L22" s="69"/>
      <c r="M22" s="72">
        <f t="shared" si="0"/>
        <v>0</v>
      </c>
      <c r="N22" s="78"/>
      <c r="O22" s="14">
        <f t="shared" ref="O22:O23" si="5">M22+N22</f>
        <v>0</v>
      </c>
      <c r="P22" s="18" t="e">
        <f t="shared" si="4"/>
        <v>#DIV/0!</v>
      </c>
      <c r="Q22" s="5"/>
    </row>
    <row r="23" spans="1:17" ht="15.75" thickBot="1" x14ac:dyDescent="0.3">
      <c r="A23" s="5"/>
      <c r="B23" s="160" t="s">
        <v>15</v>
      </c>
      <c r="C23" s="161" t="s">
        <v>6</v>
      </c>
      <c r="D23" s="24"/>
      <c r="E23" s="25"/>
      <c r="F23" s="70"/>
      <c r="G23" s="73">
        <f t="shared" si="1"/>
        <v>0</v>
      </c>
      <c r="H23" s="79"/>
      <c r="I23" s="26">
        <f t="shared" si="2"/>
        <v>0</v>
      </c>
      <c r="J23" s="24"/>
      <c r="K23" s="25"/>
      <c r="L23" s="70"/>
      <c r="M23" s="73">
        <f t="shared" si="0"/>
        <v>0</v>
      </c>
      <c r="N23" s="79"/>
      <c r="O23" s="26">
        <f t="shared" si="5"/>
        <v>0</v>
      </c>
      <c r="P23" s="18" t="e">
        <f t="shared" si="4"/>
        <v>#DIV/0!</v>
      </c>
      <c r="Q23" s="5"/>
    </row>
    <row r="24" spans="1:17" ht="15.75" thickBot="1" x14ac:dyDescent="0.3">
      <c r="A24" s="5"/>
      <c r="B24" s="27" t="s">
        <v>17</v>
      </c>
      <c r="C24" s="28" t="s">
        <v>8</v>
      </c>
      <c r="D24" s="29">
        <f>SUM(D15:D21)</f>
        <v>4930</v>
      </c>
      <c r="E24" s="30">
        <f>SUM(E15:E21)</f>
        <v>27600</v>
      </c>
      <c r="F24" s="30">
        <f>SUM(F15:F21)</f>
        <v>3000</v>
      </c>
      <c r="G24" s="31">
        <f>SUM(D24:F24)</f>
        <v>35530</v>
      </c>
      <c r="H24" s="32">
        <f>SUM(H15:H21)</f>
        <v>100</v>
      </c>
      <c r="I24" s="32">
        <f>SUM(I15:I21)</f>
        <v>35630</v>
      </c>
      <c r="J24" s="29">
        <f>SUM(J15:J21)</f>
        <v>5271.2999999999993</v>
      </c>
      <c r="K24" s="30">
        <f>SUM(K15:K21)</f>
        <v>31819.599999999999</v>
      </c>
      <c r="L24" s="30">
        <f>SUM(L15:L21)</f>
        <v>3000</v>
      </c>
      <c r="M24" s="31">
        <f>SUM(J24:L24)</f>
        <v>40090.899999999994</v>
      </c>
      <c r="N24" s="32">
        <f>SUM(N15:N21)</f>
        <v>100</v>
      </c>
      <c r="O24" s="32">
        <f>SUM(O15:O21)</f>
        <v>40190.899999999994</v>
      </c>
      <c r="P24" s="33">
        <f t="shared" si="4"/>
        <v>0.12800729722144244</v>
      </c>
      <c r="Q24" s="5"/>
    </row>
    <row r="25" spans="1:17" ht="15.75" thickBot="1" x14ac:dyDescent="0.3">
      <c r="A25" s="5"/>
      <c r="B25" s="34"/>
      <c r="C25" s="35"/>
      <c r="D25" s="211" t="s">
        <v>70</v>
      </c>
      <c r="E25" s="212"/>
      <c r="F25" s="212"/>
      <c r="G25" s="213"/>
      <c r="H25" s="213"/>
      <c r="I25" s="214"/>
      <c r="J25" s="211" t="s">
        <v>70</v>
      </c>
      <c r="K25" s="212"/>
      <c r="L25" s="212"/>
      <c r="M25" s="213"/>
      <c r="N25" s="213"/>
      <c r="O25" s="214"/>
      <c r="P25" s="245" t="s">
        <v>72</v>
      </c>
      <c r="Q25" s="5"/>
    </row>
    <row r="26" spans="1:17" ht="15.75" thickBot="1" x14ac:dyDescent="0.3">
      <c r="A26" s="5"/>
      <c r="B26" s="207" t="s">
        <v>37</v>
      </c>
      <c r="C26" s="201" t="s">
        <v>38</v>
      </c>
      <c r="D26" s="215" t="s">
        <v>71</v>
      </c>
      <c r="E26" s="216"/>
      <c r="F26" s="216"/>
      <c r="G26" s="217" t="s">
        <v>66</v>
      </c>
      <c r="H26" s="219" t="s">
        <v>69</v>
      </c>
      <c r="I26" s="221" t="s">
        <v>70</v>
      </c>
      <c r="J26" s="215" t="s">
        <v>71</v>
      </c>
      <c r="K26" s="216"/>
      <c r="L26" s="216"/>
      <c r="M26" s="217" t="s">
        <v>66</v>
      </c>
      <c r="N26" s="219" t="s">
        <v>69</v>
      </c>
      <c r="O26" s="221" t="s">
        <v>70</v>
      </c>
      <c r="P26" s="246"/>
      <c r="Q26" s="5"/>
    </row>
    <row r="27" spans="1:17" ht="15.75" thickBot="1" x14ac:dyDescent="0.3">
      <c r="A27" s="5"/>
      <c r="B27" s="208"/>
      <c r="C27" s="202"/>
      <c r="D27" s="36" t="s">
        <v>56</v>
      </c>
      <c r="E27" s="37" t="s">
        <v>57</v>
      </c>
      <c r="F27" s="38" t="s">
        <v>58</v>
      </c>
      <c r="G27" s="218"/>
      <c r="H27" s="220"/>
      <c r="I27" s="222"/>
      <c r="J27" s="36" t="s">
        <v>56</v>
      </c>
      <c r="K27" s="37" t="s">
        <v>57</v>
      </c>
      <c r="L27" s="38" t="s">
        <v>58</v>
      </c>
      <c r="M27" s="218"/>
      <c r="N27" s="220"/>
      <c r="O27" s="222"/>
      <c r="P27" s="247"/>
      <c r="Q27" s="5"/>
    </row>
    <row r="28" spans="1:17" x14ac:dyDescent="0.25">
      <c r="A28" s="5"/>
      <c r="B28" s="39" t="s">
        <v>19</v>
      </c>
      <c r="C28" s="40" t="s">
        <v>10</v>
      </c>
      <c r="D28" s="80">
        <v>240</v>
      </c>
      <c r="E28" s="80"/>
      <c r="F28" s="80"/>
      <c r="G28" s="81">
        <f>SUM(D28:F28)</f>
        <v>240</v>
      </c>
      <c r="H28" s="81"/>
      <c r="I28" s="41">
        <f>G28+H28</f>
        <v>240</v>
      </c>
      <c r="J28" s="89">
        <v>240</v>
      </c>
      <c r="K28" s="80"/>
      <c r="L28" s="80"/>
      <c r="M28" s="81">
        <f>SUM(J28:L28)</f>
        <v>240</v>
      </c>
      <c r="N28" s="81"/>
      <c r="O28" s="41">
        <f>M28+N28</f>
        <v>240</v>
      </c>
      <c r="P28" s="15">
        <f t="shared" si="4"/>
        <v>0</v>
      </c>
      <c r="Q28" s="5"/>
    </row>
    <row r="29" spans="1:17" x14ac:dyDescent="0.25">
      <c r="A29" s="5"/>
      <c r="B29" s="16" t="s">
        <v>20</v>
      </c>
      <c r="C29" s="42" t="s">
        <v>12</v>
      </c>
      <c r="D29" s="82">
        <v>700</v>
      </c>
      <c r="E29" s="82">
        <v>248</v>
      </c>
      <c r="F29" s="82">
        <v>1900</v>
      </c>
      <c r="G29" s="83">
        <f t="shared" ref="G29:G38" si="6">SUM(D29:F29)</f>
        <v>2848</v>
      </c>
      <c r="H29" s="84">
        <v>20</v>
      </c>
      <c r="I29" s="14">
        <f t="shared" ref="I29:I38" si="7">G29+H29</f>
        <v>2868</v>
      </c>
      <c r="J29" s="90">
        <v>717.6</v>
      </c>
      <c r="K29" s="82">
        <v>394</v>
      </c>
      <c r="L29" s="82">
        <v>1900</v>
      </c>
      <c r="M29" s="83">
        <f t="shared" ref="M29:M38" si="8">SUM(J29:L29)</f>
        <v>3011.6</v>
      </c>
      <c r="N29" s="84"/>
      <c r="O29" s="14">
        <f t="shared" ref="O29:O38" si="9">M29+N29</f>
        <v>3011.6</v>
      </c>
      <c r="P29" s="18">
        <f t="shared" si="4"/>
        <v>5.0069735006973468E-2</v>
      </c>
      <c r="Q29" s="5"/>
    </row>
    <row r="30" spans="1:17" x14ac:dyDescent="0.25">
      <c r="A30" s="5"/>
      <c r="B30" s="16" t="s">
        <v>22</v>
      </c>
      <c r="C30" s="43" t="s">
        <v>14</v>
      </c>
      <c r="D30" s="85">
        <v>2020</v>
      </c>
      <c r="E30" s="85"/>
      <c r="F30" s="85" t="s">
        <v>96</v>
      </c>
      <c r="G30" s="83">
        <f t="shared" si="6"/>
        <v>2020</v>
      </c>
      <c r="H30" s="83"/>
      <c r="I30" s="14">
        <f t="shared" si="7"/>
        <v>2020</v>
      </c>
      <c r="J30" s="91">
        <v>2020</v>
      </c>
      <c r="K30" s="85"/>
      <c r="L30" s="85"/>
      <c r="M30" s="83">
        <f t="shared" si="8"/>
        <v>2020</v>
      </c>
      <c r="N30" s="83">
        <v>20</v>
      </c>
      <c r="O30" s="14">
        <f t="shared" si="9"/>
        <v>2040</v>
      </c>
      <c r="P30" s="18">
        <f t="shared" si="4"/>
        <v>9.9009900990099011E-3</v>
      </c>
      <c r="Q30" s="5"/>
    </row>
    <row r="31" spans="1:17" x14ac:dyDescent="0.25">
      <c r="A31" s="5"/>
      <c r="B31" s="16" t="s">
        <v>24</v>
      </c>
      <c r="C31" s="43" t="s">
        <v>16</v>
      </c>
      <c r="D31" s="85">
        <v>800</v>
      </c>
      <c r="E31" s="85">
        <v>102</v>
      </c>
      <c r="F31" s="85">
        <v>1100</v>
      </c>
      <c r="G31" s="83">
        <f t="shared" si="6"/>
        <v>2002</v>
      </c>
      <c r="H31" s="83"/>
      <c r="I31" s="14">
        <f t="shared" si="7"/>
        <v>2002</v>
      </c>
      <c r="J31" s="91">
        <v>800</v>
      </c>
      <c r="K31" s="85">
        <v>43</v>
      </c>
      <c r="L31" s="85">
        <v>1100</v>
      </c>
      <c r="M31" s="83">
        <f t="shared" si="8"/>
        <v>1943</v>
      </c>
      <c r="N31" s="83"/>
      <c r="O31" s="14">
        <f t="shared" si="9"/>
        <v>1943</v>
      </c>
      <c r="P31" s="18">
        <f t="shared" si="4"/>
        <v>-2.9470529470529472E-2</v>
      </c>
      <c r="Q31" s="5"/>
    </row>
    <row r="32" spans="1:17" x14ac:dyDescent="0.25">
      <c r="A32" s="5"/>
      <c r="B32" s="16" t="s">
        <v>26</v>
      </c>
      <c r="C32" s="43" t="s">
        <v>18</v>
      </c>
      <c r="D32" s="86" t="s">
        <v>96</v>
      </c>
      <c r="E32" s="85">
        <v>19908</v>
      </c>
      <c r="F32" s="85"/>
      <c r="G32" s="83">
        <f t="shared" si="6"/>
        <v>19908</v>
      </c>
      <c r="H32" s="83"/>
      <c r="I32" s="14">
        <f t="shared" si="7"/>
        <v>19908</v>
      </c>
      <c r="J32" s="92">
        <v>197</v>
      </c>
      <c r="K32" s="85">
        <v>22979.200000000001</v>
      </c>
      <c r="L32" s="85"/>
      <c r="M32" s="83">
        <f t="shared" si="8"/>
        <v>23176.2</v>
      </c>
      <c r="N32" s="83"/>
      <c r="O32" s="14">
        <f t="shared" si="9"/>
        <v>23176.2</v>
      </c>
      <c r="P32" s="18">
        <f t="shared" si="4"/>
        <v>0.16416515973478002</v>
      </c>
      <c r="Q32" s="5"/>
    </row>
    <row r="33" spans="1:17" x14ac:dyDescent="0.25">
      <c r="A33" s="5"/>
      <c r="B33" s="16" t="s">
        <v>28</v>
      </c>
      <c r="C33" s="44" t="s">
        <v>42</v>
      </c>
      <c r="D33" s="86" t="s">
        <v>96</v>
      </c>
      <c r="E33" s="85">
        <v>19808</v>
      </c>
      <c r="F33" s="85"/>
      <c r="G33" s="83">
        <f t="shared" si="6"/>
        <v>19808</v>
      </c>
      <c r="H33" s="83"/>
      <c r="I33" s="14">
        <f t="shared" si="7"/>
        <v>19808</v>
      </c>
      <c r="J33" s="92">
        <v>197</v>
      </c>
      <c r="K33" s="85">
        <v>22879.200000000001</v>
      </c>
      <c r="L33" s="85"/>
      <c r="M33" s="83">
        <f t="shared" si="8"/>
        <v>23076.2</v>
      </c>
      <c r="N33" s="83"/>
      <c r="O33" s="14">
        <f t="shared" si="9"/>
        <v>23076.2</v>
      </c>
      <c r="P33" s="18">
        <f t="shared" si="4"/>
        <v>0.16499394184168018</v>
      </c>
      <c r="Q33" s="45"/>
    </row>
    <row r="34" spans="1:17" x14ac:dyDescent="0.25">
      <c r="A34" s="5"/>
      <c r="B34" s="16" t="s">
        <v>30</v>
      </c>
      <c r="C34" s="46" t="s">
        <v>21</v>
      </c>
      <c r="D34" s="86" t="s">
        <v>96</v>
      </c>
      <c r="E34" s="85">
        <v>100</v>
      </c>
      <c r="F34" s="85"/>
      <c r="G34" s="83">
        <f t="shared" si="6"/>
        <v>100</v>
      </c>
      <c r="H34" s="83"/>
      <c r="I34" s="14">
        <f t="shared" si="7"/>
        <v>100</v>
      </c>
      <c r="J34" s="92"/>
      <c r="K34" s="85">
        <v>100</v>
      </c>
      <c r="L34" s="85"/>
      <c r="M34" s="83">
        <f t="shared" si="8"/>
        <v>100</v>
      </c>
      <c r="N34" s="83"/>
      <c r="O34" s="14">
        <f t="shared" si="9"/>
        <v>100</v>
      </c>
      <c r="P34" s="18">
        <f t="shared" si="4"/>
        <v>0</v>
      </c>
      <c r="Q34" s="5"/>
    </row>
    <row r="35" spans="1:17" x14ac:dyDescent="0.25">
      <c r="A35" s="5"/>
      <c r="B35" s="16" t="s">
        <v>32</v>
      </c>
      <c r="C35" s="43" t="s">
        <v>23</v>
      </c>
      <c r="D35" s="86" t="s">
        <v>96</v>
      </c>
      <c r="E35" s="85">
        <v>7236</v>
      </c>
      <c r="F35" s="85"/>
      <c r="G35" s="83">
        <f t="shared" si="6"/>
        <v>7236</v>
      </c>
      <c r="H35" s="83"/>
      <c r="I35" s="14">
        <f t="shared" si="7"/>
        <v>7236</v>
      </c>
      <c r="J35" s="92">
        <v>70.5</v>
      </c>
      <c r="K35" s="85">
        <v>8222.7000000000007</v>
      </c>
      <c r="L35" s="85"/>
      <c r="M35" s="83">
        <f t="shared" si="8"/>
        <v>8293.2000000000007</v>
      </c>
      <c r="N35" s="83"/>
      <c r="O35" s="14">
        <f t="shared" si="9"/>
        <v>8293.2000000000007</v>
      </c>
      <c r="P35" s="18">
        <f t="shared" si="4"/>
        <v>0.14610281923714769</v>
      </c>
      <c r="Q35" s="5"/>
    </row>
    <row r="36" spans="1:17" x14ac:dyDescent="0.25">
      <c r="A36" s="5"/>
      <c r="B36" s="16" t="s">
        <v>33</v>
      </c>
      <c r="C36" s="43" t="s">
        <v>25</v>
      </c>
      <c r="D36" s="85" t="s">
        <v>96</v>
      </c>
      <c r="E36" s="85"/>
      <c r="F36" s="85"/>
      <c r="G36" s="83">
        <f t="shared" si="6"/>
        <v>0</v>
      </c>
      <c r="H36" s="83"/>
      <c r="I36" s="14">
        <f t="shared" si="7"/>
        <v>0</v>
      </c>
      <c r="J36" s="91"/>
      <c r="K36" s="85"/>
      <c r="L36" s="85"/>
      <c r="M36" s="83">
        <f t="shared" si="8"/>
        <v>0</v>
      </c>
      <c r="N36" s="83"/>
      <c r="O36" s="14">
        <f t="shared" si="9"/>
        <v>0</v>
      </c>
      <c r="P36" s="18" t="e">
        <f t="shared" si="4"/>
        <v>#DIV/0!</v>
      </c>
      <c r="Q36" s="5"/>
    </row>
    <row r="37" spans="1:17" x14ac:dyDescent="0.25">
      <c r="A37" s="5"/>
      <c r="B37" s="16" t="s">
        <v>34</v>
      </c>
      <c r="C37" s="43" t="s">
        <v>27</v>
      </c>
      <c r="D37" s="85">
        <v>935</v>
      </c>
      <c r="E37" s="85"/>
      <c r="F37" s="85"/>
      <c r="G37" s="83">
        <f t="shared" si="6"/>
        <v>935</v>
      </c>
      <c r="H37" s="83"/>
      <c r="I37" s="14">
        <f t="shared" si="7"/>
        <v>935</v>
      </c>
      <c r="J37" s="91">
        <v>991.2</v>
      </c>
      <c r="K37" s="85"/>
      <c r="L37" s="85"/>
      <c r="M37" s="83">
        <f t="shared" si="8"/>
        <v>991.2</v>
      </c>
      <c r="N37" s="83"/>
      <c r="O37" s="14">
        <f t="shared" si="9"/>
        <v>991.2</v>
      </c>
      <c r="P37" s="18">
        <f t="shared" si="4"/>
        <v>6.01069518716578E-2</v>
      </c>
      <c r="Q37" s="5"/>
    </row>
    <row r="38" spans="1:17" ht="15.75" thickBot="1" x14ac:dyDescent="0.3">
      <c r="A38" s="5"/>
      <c r="B38" s="23" t="s">
        <v>35</v>
      </c>
      <c r="C38" s="121" t="s">
        <v>29</v>
      </c>
      <c r="D38" s="87">
        <v>235</v>
      </c>
      <c r="E38" s="87">
        <v>106</v>
      </c>
      <c r="F38" s="87"/>
      <c r="G38" s="83">
        <f t="shared" si="6"/>
        <v>341</v>
      </c>
      <c r="H38" s="88">
        <v>80</v>
      </c>
      <c r="I38" s="26">
        <f t="shared" si="7"/>
        <v>421</v>
      </c>
      <c r="J38" s="93">
        <v>235</v>
      </c>
      <c r="K38" s="87">
        <v>180.7</v>
      </c>
      <c r="L38" s="87"/>
      <c r="M38" s="88">
        <f t="shared" si="8"/>
        <v>415.7</v>
      </c>
      <c r="N38" s="88">
        <v>80</v>
      </c>
      <c r="O38" s="26">
        <f t="shared" si="9"/>
        <v>495.7</v>
      </c>
      <c r="P38" s="18">
        <f t="shared" si="4"/>
        <v>0.17743467933491683</v>
      </c>
      <c r="Q38" s="5"/>
    </row>
    <row r="39" spans="1:17" ht="15.75" thickBot="1" x14ac:dyDescent="0.3">
      <c r="A39" s="5"/>
      <c r="B39" s="27" t="s">
        <v>48</v>
      </c>
      <c r="C39" s="122" t="s">
        <v>31</v>
      </c>
      <c r="D39" s="47">
        <f>SUM(D35:D38)+SUM(D28:D32)</f>
        <v>4930</v>
      </c>
      <c r="E39" s="47">
        <f>SUM(E35:E38)+SUM(E28:E32)</f>
        <v>27600</v>
      </c>
      <c r="F39" s="47">
        <f>SUM(F35:F38)+SUM(F28:F32)</f>
        <v>3000</v>
      </c>
      <c r="G39" s="178">
        <f>SUM(D39:F39)</f>
        <v>35530</v>
      </c>
      <c r="H39" s="48">
        <f>SUM(H28:H32)+SUM(H35:H38)</f>
        <v>100</v>
      </c>
      <c r="I39" s="49">
        <f>SUM(I35:I38)+SUM(I28:I32)</f>
        <v>35630</v>
      </c>
      <c r="J39" s="47">
        <f>SUM(J35:J38)+SUM(J28:J32)</f>
        <v>5271.3</v>
      </c>
      <c r="K39" s="47">
        <f>SUM(K35:K38)+SUM(K28:K32)</f>
        <v>31819.600000000002</v>
      </c>
      <c r="L39" s="47">
        <f>SUM(L35:L38)+SUM(L28:L32)</f>
        <v>3000</v>
      </c>
      <c r="M39" s="178">
        <f>SUM(J39:L39)</f>
        <v>40090.9</v>
      </c>
      <c r="N39" s="48">
        <f>SUM(N28:N32)+SUM(N35:N38)</f>
        <v>100</v>
      </c>
      <c r="O39" s="49">
        <f>SUM(O35:O38)+SUM(O28:O32)</f>
        <v>40190.900000000009</v>
      </c>
      <c r="P39" s="50">
        <f t="shared" si="4"/>
        <v>0.12800729722144286</v>
      </c>
      <c r="Q39" s="51"/>
    </row>
    <row r="40" spans="1:17" ht="19.5" thickBot="1" x14ac:dyDescent="0.35">
      <c r="A40" s="5"/>
      <c r="B40" s="126" t="s">
        <v>49</v>
      </c>
      <c r="C40" s="127" t="s">
        <v>51</v>
      </c>
      <c r="D40" s="128">
        <f t="shared" ref="D40:O40" si="10">D24-D39</f>
        <v>0</v>
      </c>
      <c r="E40" s="128">
        <f t="shared" si="10"/>
        <v>0</v>
      </c>
      <c r="F40" s="128">
        <f t="shared" si="10"/>
        <v>0</v>
      </c>
      <c r="G40" s="139">
        <f t="shared" si="10"/>
        <v>0</v>
      </c>
      <c r="H40" s="139">
        <f t="shared" si="10"/>
        <v>0</v>
      </c>
      <c r="I40" s="140">
        <f t="shared" si="10"/>
        <v>0</v>
      </c>
      <c r="J40" s="128">
        <f t="shared" si="10"/>
        <v>0</v>
      </c>
      <c r="K40" s="128">
        <f t="shared" si="10"/>
        <v>0</v>
      </c>
      <c r="L40" s="128">
        <f t="shared" si="10"/>
        <v>0</v>
      </c>
      <c r="M40" s="139">
        <f t="shared" si="10"/>
        <v>0</v>
      </c>
      <c r="N40" s="139">
        <f t="shared" si="10"/>
        <v>0</v>
      </c>
      <c r="O40" s="140">
        <f t="shared" si="10"/>
        <v>0</v>
      </c>
      <c r="P40" s="129" t="e">
        <f t="shared" si="4"/>
        <v>#DIV/0!</v>
      </c>
      <c r="Q40" s="5"/>
    </row>
    <row r="41" spans="1:17" ht="15.75" thickBot="1" x14ac:dyDescent="0.3">
      <c r="A41" s="5"/>
      <c r="B41" s="130" t="s">
        <v>50</v>
      </c>
      <c r="C41" s="131" t="s">
        <v>67</v>
      </c>
      <c r="D41" s="132"/>
      <c r="E41" s="133"/>
      <c r="F41" s="133"/>
      <c r="G41" s="134"/>
      <c r="H41" s="135"/>
      <c r="I41" s="136">
        <f>I40-D16</f>
        <v>-4930</v>
      </c>
      <c r="J41" s="132"/>
      <c r="K41" s="133"/>
      <c r="L41" s="133"/>
      <c r="M41" s="134"/>
      <c r="N41" s="137"/>
      <c r="O41" s="136">
        <f>O40-J16</f>
        <v>-4648.2</v>
      </c>
      <c r="P41" s="138" t="e">
        <f>(#REF!-O41)/O41</f>
        <v>#REF!</v>
      </c>
      <c r="Q41" s="5"/>
    </row>
    <row r="42" spans="1:17" s="100" customFormat="1" ht="8.25" customHeight="1" thickBot="1" x14ac:dyDescent="0.3">
      <c r="A42" s="97"/>
      <c r="B42" s="98"/>
      <c r="C42" s="55"/>
      <c r="D42" s="99"/>
      <c r="E42" s="56"/>
      <c r="F42" s="56"/>
      <c r="G42" s="97"/>
      <c r="H42" s="56"/>
      <c r="I42" s="56"/>
      <c r="J42" s="99"/>
      <c r="K42" s="56"/>
      <c r="L42" s="56"/>
      <c r="M42" s="97"/>
      <c r="N42" s="56"/>
      <c r="O42" s="56"/>
      <c r="P42" s="58"/>
      <c r="Q42" s="97"/>
    </row>
    <row r="43" spans="1:17" s="100" customFormat="1" ht="15.75" thickBot="1" x14ac:dyDescent="0.3">
      <c r="A43" s="97"/>
      <c r="B43" s="102"/>
      <c r="C43" s="231" t="s">
        <v>89</v>
      </c>
      <c r="D43" s="125" t="s">
        <v>41</v>
      </c>
      <c r="E43" s="52" t="s">
        <v>90</v>
      </c>
      <c r="F43" s="53" t="s">
        <v>36</v>
      </c>
      <c r="G43" s="56"/>
      <c r="H43" s="56"/>
      <c r="I43" s="57"/>
      <c r="J43" s="231" t="s">
        <v>91</v>
      </c>
      <c r="K43" s="233"/>
      <c r="L43" s="234"/>
      <c r="M43" s="114" t="s">
        <v>41</v>
      </c>
      <c r="N43" s="115" t="s">
        <v>90</v>
      </c>
      <c r="O43" s="116" t="s">
        <v>36</v>
      </c>
      <c r="P43" s="58"/>
      <c r="Q43" s="97"/>
    </row>
    <row r="44" spans="1:17" s="4" customFormat="1" ht="15.75" thickBot="1" x14ac:dyDescent="0.3">
      <c r="A44" s="5"/>
      <c r="B44" s="102"/>
      <c r="C44" s="232"/>
      <c r="D44" s="106">
        <v>646.4</v>
      </c>
      <c r="E44" s="123">
        <v>646.4</v>
      </c>
      <c r="F44" s="124">
        <v>0</v>
      </c>
      <c r="G44" s="56"/>
      <c r="H44" s="56"/>
      <c r="I44" s="57"/>
      <c r="J44" s="232"/>
      <c r="K44" s="235"/>
      <c r="L44" s="236"/>
      <c r="M44" s="104">
        <v>364.6</v>
      </c>
      <c r="N44" s="104">
        <v>364.6</v>
      </c>
      <c r="O44" s="110">
        <v>0</v>
      </c>
      <c r="P44" s="58"/>
      <c r="Q44" s="97"/>
    </row>
    <row r="45" spans="1:17" s="101" customFormat="1" ht="8.25" customHeight="1" thickBot="1" x14ac:dyDescent="0.3">
      <c r="A45" s="97"/>
      <c r="B45" s="102"/>
      <c r="C45" s="55"/>
      <c r="D45" s="103"/>
      <c r="E45" s="56"/>
      <c r="F45" s="56"/>
      <c r="G45" s="56"/>
      <c r="H45" s="56"/>
      <c r="I45" s="57"/>
      <c r="J45" s="56"/>
      <c r="K45" s="56"/>
      <c r="L45" s="56"/>
      <c r="M45" s="56"/>
      <c r="N45" s="56"/>
      <c r="O45" s="57"/>
      <c r="P45" s="58"/>
      <c r="Q45" s="97"/>
    </row>
    <row r="46" spans="1:17" s="101" customFormat="1" ht="37.5" customHeight="1" thickBot="1" x14ac:dyDescent="0.3">
      <c r="A46" s="97"/>
      <c r="B46" s="102"/>
      <c r="C46" s="231" t="s">
        <v>93</v>
      </c>
      <c r="D46" s="107" t="s">
        <v>95</v>
      </c>
      <c r="E46" s="108" t="s">
        <v>92</v>
      </c>
      <c r="F46" s="56"/>
      <c r="G46" s="56"/>
      <c r="H46" s="56"/>
      <c r="I46" s="57"/>
      <c r="J46" s="231" t="s">
        <v>94</v>
      </c>
      <c r="K46" s="233"/>
      <c r="L46" s="233"/>
      <c r="M46" s="109" t="s">
        <v>95</v>
      </c>
      <c r="N46" s="238" t="s">
        <v>92</v>
      </c>
      <c r="O46" s="239"/>
      <c r="P46" s="58"/>
      <c r="Q46" s="97"/>
    </row>
    <row r="47" spans="1:17" ht="15.75" thickBot="1" x14ac:dyDescent="0.3">
      <c r="A47" s="5"/>
      <c r="B47" s="54"/>
      <c r="C47" s="237"/>
      <c r="D47" s="106">
        <v>0</v>
      </c>
      <c r="E47" s="111">
        <v>0</v>
      </c>
      <c r="F47" s="56"/>
      <c r="G47" s="56"/>
      <c r="H47" s="56"/>
      <c r="I47" s="57"/>
      <c r="J47" s="232"/>
      <c r="K47" s="235"/>
      <c r="L47" s="235"/>
      <c r="M47" s="105">
        <v>0</v>
      </c>
      <c r="N47" s="240">
        <v>0</v>
      </c>
      <c r="O47" s="241"/>
      <c r="P47" s="58"/>
      <c r="Q47" s="5"/>
    </row>
    <row r="48" spans="1:17" s="3" customFormat="1" x14ac:dyDescent="0.25">
      <c r="A48" s="5"/>
      <c r="B48" s="54"/>
      <c r="C48" s="55"/>
      <c r="D48" s="56"/>
      <c r="E48" s="56"/>
      <c r="F48" s="56"/>
      <c r="G48" s="56"/>
      <c r="H48" s="56"/>
      <c r="I48" s="57"/>
      <c r="J48" s="56"/>
      <c r="K48" s="56"/>
      <c r="L48" s="56"/>
      <c r="M48" s="56"/>
      <c r="N48" s="56"/>
      <c r="O48" s="57"/>
      <c r="P48" s="58"/>
      <c r="Q48" s="5"/>
    </row>
    <row r="49" spans="1:17" s="3" customFormat="1" x14ac:dyDescent="0.25">
      <c r="A49" s="5"/>
      <c r="B49" s="54"/>
      <c r="C49" s="112" t="s">
        <v>88</v>
      </c>
      <c r="D49" s="113" t="s">
        <v>76</v>
      </c>
      <c r="E49" s="113" t="s">
        <v>77</v>
      </c>
      <c r="F49" s="113" t="s">
        <v>78</v>
      </c>
      <c r="G49" s="113" t="s">
        <v>112</v>
      </c>
      <c r="H49" s="56"/>
      <c r="I49" s="119" t="s">
        <v>87</v>
      </c>
      <c r="J49" s="120"/>
      <c r="K49" s="120"/>
      <c r="L49" s="205"/>
      <c r="M49" s="205"/>
      <c r="N49" s="205"/>
      <c r="O49" s="205"/>
      <c r="P49" s="206"/>
      <c r="Q49" s="5"/>
    </row>
    <row r="50" spans="1:17" s="3" customFormat="1" x14ac:dyDescent="0.25">
      <c r="A50" s="5"/>
      <c r="B50" s="54"/>
      <c r="C50" s="59" t="s">
        <v>73</v>
      </c>
      <c r="D50" s="94">
        <f>SUM(D51:D54)</f>
        <v>3649.13</v>
      </c>
      <c r="E50" s="94">
        <f t="shared" ref="E50:G50" si="11">SUM(E51:E54)</f>
        <v>815.56999999999994</v>
      </c>
      <c r="F50" s="94">
        <f t="shared" si="11"/>
        <v>2439.6600000000003</v>
      </c>
      <c r="G50" s="94">
        <f t="shared" si="11"/>
        <v>2025.0400000000002</v>
      </c>
      <c r="H50" s="56"/>
      <c r="I50" s="179" t="s">
        <v>113</v>
      </c>
      <c r="J50" s="180"/>
      <c r="K50" s="180"/>
      <c r="L50" s="180"/>
      <c r="M50" s="180"/>
      <c r="N50" s="180"/>
      <c r="O50" s="180"/>
      <c r="P50" s="181"/>
      <c r="Q50" s="5"/>
    </row>
    <row r="51" spans="1:17" s="3" customFormat="1" x14ac:dyDescent="0.25">
      <c r="A51" s="5"/>
      <c r="B51" s="54"/>
      <c r="C51" s="59" t="s">
        <v>74</v>
      </c>
      <c r="D51" s="94">
        <v>2669.41</v>
      </c>
      <c r="E51" s="94">
        <v>65.069999999999993</v>
      </c>
      <c r="F51" s="94">
        <v>2220.5</v>
      </c>
      <c r="G51" s="60">
        <f t="shared" ref="G51:G54" si="12">D51+E51-F51</f>
        <v>513.98</v>
      </c>
      <c r="H51" s="56"/>
      <c r="I51" s="179" t="s">
        <v>114</v>
      </c>
      <c r="J51" s="180"/>
      <c r="K51" s="180"/>
      <c r="L51" s="180"/>
      <c r="N51" s="180"/>
      <c r="P51" s="144"/>
      <c r="Q51" s="5"/>
    </row>
    <row r="52" spans="1:17" s="3" customFormat="1" x14ac:dyDescent="0.25">
      <c r="A52" s="5"/>
      <c r="B52" s="54"/>
      <c r="C52" s="59" t="s">
        <v>75</v>
      </c>
      <c r="D52" s="94">
        <v>680.92</v>
      </c>
      <c r="E52" s="94">
        <v>473.8</v>
      </c>
      <c r="F52" s="94">
        <v>161.59</v>
      </c>
      <c r="G52" s="60">
        <f t="shared" si="12"/>
        <v>993.13</v>
      </c>
      <c r="H52" s="56"/>
      <c r="I52" s="179"/>
      <c r="K52" s="180"/>
      <c r="L52" s="180"/>
      <c r="M52" s="180"/>
      <c r="N52" s="180"/>
      <c r="O52" s="180"/>
      <c r="P52" s="181"/>
      <c r="Q52" s="5"/>
    </row>
    <row r="53" spans="1:17" s="3" customFormat="1" x14ac:dyDescent="0.25">
      <c r="A53" s="5"/>
      <c r="B53" s="54"/>
      <c r="C53" s="59" t="s">
        <v>99</v>
      </c>
      <c r="D53" s="94">
        <v>200</v>
      </c>
      <c r="E53" s="94">
        <v>70</v>
      </c>
      <c r="F53" s="94">
        <v>0</v>
      </c>
      <c r="G53" s="60">
        <f t="shared" si="12"/>
        <v>270</v>
      </c>
      <c r="H53" s="56"/>
      <c r="I53" s="150"/>
      <c r="J53" s="151"/>
      <c r="K53" s="151"/>
      <c r="L53" s="151"/>
      <c r="M53" s="151"/>
      <c r="N53" s="151"/>
      <c r="O53" s="151"/>
      <c r="P53" s="152"/>
      <c r="Q53" s="5"/>
    </row>
    <row r="54" spans="1:17" s="3" customFormat="1" x14ac:dyDescent="0.25">
      <c r="A54" s="5"/>
      <c r="B54" s="54"/>
      <c r="C54" s="162" t="s">
        <v>100</v>
      </c>
      <c r="D54" s="94">
        <v>98.8</v>
      </c>
      <c r="E54" s="94">
        <v>206.7</v>
      </c>
      <c r="F54" s="94">
        <v>57.57</v>
      </c>
      <c r="G54" s="60">
        <f t="shared" si="12"/>
        <v>247.93</v>
      </c>
      <c r="H54" s="56"/>
      <c r="I54" s="226"/>
      <c r="J54" s="227"/>
      <c r="K54" s="227"/>
      <c r="L54" s="227"/>
      <c r="M54" s="227"/>
      <c r="N54" s="227"/>
      <c r="O54" s="227"/>
      <c r="P54" s="228"/>
      <c r="Q54" s="5"/>
    </row>
    <row r="55" spans="1:17" s="3" customFormat="1" ht="10.5" customHeight="1" x14ac:dyDescent="0.25">
      <c r="A55" s="5"/>
      <c r="B55" s="54"/>
      <c r="C55" s="55"/>
      <c r="D55" s="56"/>
      <c r="E55" s="56"/>
      <c r="F55" s="56"/>
      <c r="G55" s="56"/>
      <c r="H55" s="56"/>
      <c r="I55" s="57"/>
      <c r="J55" s="56"/>
      <c r="K55" s="56"/>
      <c r="L55" s="56"/>
      <c r="M55" s="56"/>
      <c r="N55" s="56"/>
      <c r="O55" s="57"/>
      <c r="P55" s="58"/>
      <c r="Q55" s="5"/>
    </row>
    <row r="56" spans="1:17" s="3" customFormat="1" x14ac:dyDescent="0.25">
      <c r="A56" s="5"/>
      <c r="B56" s="54"/>
      <c r="C56" s="112" t="s">
        <v>79</v>
      </c>
      <c r="D56" s="113" t="s">
        <v>80</v>
      </c>
      <c r="E56" s="113" t="s">
        <v>81</v>
      </c>
      <c r="F56" s="56"/>
      <c r="G56" s="56"/>
      <c r="H56" s="56"/>
      <c r="I56" s="57"/>
      <c r="J56" s="56"/>
      <c r="K56" s="56"/>
      <c r="L56" s="56"/>
      <c r="M56" s="56"/>
      <c r="N56" s="56"/>
      <c r="O56" s="57"/>
      <c r="P56" s="58"/>
      <c r="Q56" s="5"/>
    </row>
    <row r="57" spans="1:17" s="3" customFormat="1" x14ac:dyDescent="0.25">
      <c r="A57" s="5"/>
      <c r="B57" s="54"/>
      <c r="C57" s="59"/>
      <c r="D57" s="95">
        <v>47.5</v>
      </c>
      <c r="E57" s="95">
        <v>49.9</v>
      </c>
      <c r="F57" s="56"/>
      <c r="G57" s="56"/>
      <c r="H57" s="56"/>
      <c r="I57" s="57"/>
      <c r="J57" s="56"/>
      <c r="K57" s="56"/>
      <c r="L57" s="56"/>
      <c r="M57" s="56"/>
      <c r="N57" s="56"/>
      <c r="O57" s="57"/>
      <c r="P57" s="58"/>
      <c r="Q57" s="5"/>
    </row>
    <row r="58" spans="1:17" s="3" customFormat="1" x14ac:dyDescent="0.25">
      <c r="A58" s="5"/>
      <c r="B58" s="54"/>
      <c r="C58" s="55"/>
      <c r="D58" s="56"/>
      <c r="E58" s="56"/>
      <c r="F58" s="56"/>
      <c r="G58" s="56"/>
      <c r="H58" s="56"/>
      <c r="I58" s="57"/>
      <c r="J58" s="56"/>
      <c r="K58" s="56"/>
      <c r="L58" s="56"/>
      <c r="M58" s="56"/>
      <c r="N58" s="56"/>
      <c r="O58" s="57"/>
      <c r="P58" s="58"/>
      <c r="Q58" s="5"/>
    </row>
    <row r="59" spans="1:17" s="3" customFormat="1" x14ac:dyDescent="0.25">
      <c r="A59" s="5"/>
      <c r="B59" s="118" t="s">
        <v>54</v>
      </c>
      <c r="C59" s="117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206"/>
      <c r="Q59" s="5"/>
    </row>
    <row r="60" spans="1:17" s="3" customFormat="1" x14ac:dyDescent="0.25">
      <c r="A60" s="5"/>
      <c r="B60" s="142" t="s">
        <v>97</v>
      </c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4"/>
      <c r="Q60" s="5"/>
    </row>
    <row r="61" spans="1:17" s="3" customFormat="1" x14ac:dyDescent="0.25">
      <c r="A61" s="5"/>
      <c r="B61" s="223" t="s">
        <v>115</v>
      </c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5"/>
      <c r="Q61" s="5"/>
    </row>
    <row r="62" spans="1:17" s="3" customFormat="1" x14ac:dyDescent="0.25">
      <c r="A62" s="5"/>
      <c r="B62" s="223" t="s">
        <v>98</v>
      </c>
      <c r="C62" s="224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5"/>
      <c r="Q62" s="5"/>
    </row>
    <row r="63" spans="1:17" s="3" customFormat="1" x14ac:dyDescent="0.25">
      <c r="A63" s="5"/>
      <c r="B63" s="223" t="s">
        <v>116</v>
      </c>
      <c r="C63" s="224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5"/>
      <c r="Q63" s="5"/>
    </row>
    <row r="64" spans="1:17" s="3" customFormat="1" x14ac:dyDescent="0.25">
      <c r="A64" s="5"/>
      <c r="B64" s="223" t="s">
        <v>117</v>
      </c>
      <c r="C64" s="224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5"/>
      <c r="Q64" s="5"/>
    </row>
    <row r="65" spans="1:17" s="3" customFormat="1" x14ac:dyDescent="0.25">
      <c r="A65" s="5"/>
      <c r="B65" s="145" t="s">
        <v>54</v>
      </c>
      <c r="C65" s="101"/>
      <c r="D65" s="101"/>
      <c r="E65" s="101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9"/>
      <c r="Q65" s="5"/>
    </row>
    <row r="66" spans="1:17" s="3" customFormat="1" x14ac:dyDescent="0.25">
      <c r="A66" s="5"/>
      <c r="B66" s="177" t="s">
        <v>118</v>
      </c>
      <c r="C66" s="171"/>
      <c r="D66" s="2"/>
      <c r="E66" s="2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9"/>
      <c r="Q66" s="5"/>
    </row>
    <row r="67" spans="1:17" s="3" customFormat="1" x14ac:dyDescent="0.25">
      <c r="A67" s="5"/>
      <c r="B67" s="145" t="s">
        <v>55</v>
      </c>
      <c r="C67" s="146"/>
      <c r="D67" s="2"/>
      <c r="E67" s="2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9"/>
      <c r="Q67" s="5"/>
    </row>
    <row r="68" spans="1:17" s="3" customFormat="1" x14ac:dyDescent="0.25">
      <c r="A68" s="5"/>
      <c r="B68" s="145" t="s">
        <v>106</v>
      </c>
      <c r="C68" s="146"/>
      <c r="D68" s="2"/>
      <c r="E68" s="2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9"/>
      <c r="Q68" s="5"/>
    </row>
    <row r="69" spans="1:17" s="3" customFormat="1" x14ac:dyDescent="0.25">
      <c r="A69" s="5"/>
      <c r="B69" s="163" t="s">
        <v>109</v>
      </c>
      <c r="C69" s="164"/>
      <c r="D69" s="165"/>
      <c r="E69" s="165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4"/>
      <c r="Q69" s="5"/>
    </row>
    <row r="70" spans="1:17" s="3" customFormat="1" x14ac:dyDescent="0.25">
      <c r="A70" s="97"/>
      <c r="B70" s="167"/>
      <c r="C70" s="166"/>
      <c r="D70" s="167"/>
      <c r="E70" s="167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97"/>
    </row>
    <row r="71" spans="1:17" s="3" customFormat="1" x14ac:dyDescent="0.25">
      <c r="A71" s="97"/>
      <c r="B71" s="167"/>
      <c r="C71" s="166"/>
      <c r="D71" s="167"/>
      <c r="E71" s="167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97"/>
    </row>
    <row r="72" spans="1:17" s="3" customFormat="1" x14ac:dyDescent="0.25">
      <c r="A72" s="97"/>
      <c r="B72" s="118" t="s">
        <v>101</v>
      </c>
      <c r="C72" s="174"/>
      <c r="D72" s="172"/>
      <c r="E72" s="172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70"/>
      <c r="Q72" s="97"/>
    </row>
    <row r="73" spans="1:17" s="3" customFormat="1" x14ac:dyDescent="0.25">
      <c r="A73" s="97"/>
      <c r="B73" s="173"/>
      <c r="C73" s="146"/>
      <c r="D73" s="171"/>
      <c r="E73" s="171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9"/>
      <c r="Q73" s="97"/>
    </row>
    <row r="74" spans="1:17" s="3" customFormat="1" x14ac:dyDescent="0.25">
      <c r="A74" s="5"/>
      <c r="B74" s="145" t="s">
        <v>107</v>
      </c>
      <c r="C74" s="2"/>
      <c r="D74" s="2"/>
      <c r="E74" s="2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9"/>
      <c r="Q74" s="5"/>
    </row>
    <row r="75" spans="1:17" s="3" customFormat="1" x14ac:dyDescent="0.25">
      <c r="A75" s="5"/>
      <c r="B75" s="145" t="s">
        <v>119</v>
      </c>
      <c r="C75" s="2"/>
      <c r="D75" s="2"/>
      <c r="E75" s="2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9"/>
      <c r="Q75" s="5"/>
    </row>
    <row r="76" spans="1:17" s="3" customFormat="1" x14ac:dyDescent="0.25">
      <c r="A76" s="5"/>
      <c r="B76" s="145" t="s">
        <v>120</v>
      </c>
      <c r="C76" s="2"/>
      <c r="D76" s="2"/>
      <c r="E76" s="2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9"/>
      <c r="Q76" s="5"/>
    </row>
    <row r="77" spans="1:17" s="3" customFormat="1" x14ac:dyDescent="0.25">
      <c r="A77" s="5"/>
      <c r="B77" s="145" t="s">
        <v>121</v>
      </c>
      <c r="C77" s="2"/>
      <c r="D77" s="2"/>
      <c r="E77" s="2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9"/>
      <c r="Q77" s="5"/>
    </row>
    <row r="78" spans="1:17" s="3" customFormat="1" x14ac:dyDescent="0.25">
      <c r="A78" s="5"/>
      <c r="B78" s="145" t="s">
        <v>122</v>
      </c>
      <c r="C78" s="2"/>
      <c r="D78" s="2"/>
      <c r="E78" s="2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9"/>
      <c r="Q78" s="5"/>
    </row>
    <row r="79" spans="1:17" s="3" customFormat="1" x14ac:dyDescent="0.25">
      <c r="A79" s="5"/>
      <c r="B79" s="145" t="s">
        <v>123</v>
      </c>
      <c r="C79" s="2"/>
      <c r="D79" s="2"/>
      <c r="E79" s="2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9"/>
      <c r="Q79" s="5"/>
    </row>
    <row r="80" spans="1:17" s="3" customFormat="1" x14ac:dyDescent="0.25">
      <c r="A80" s="5"/>
      <c r="B80" s="145"/>
      <c r="C80" s="2"/>
      <c r="D80" s="2"/>
      <c r="E80" s="2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9"/>
      <c r="Q80" s="5"/>
    </row>
    <row r="81" spans="1:17" s="3" customFormat="1" x14ac:dyDescent="0.25">
      <c r="A81" s="5"/>
      <c r="B81" s="145" t="s">
        <v>108</v>
      </c>
      <c r="C81" s="2"/>
      <c r="D81" s="2"/>
      <c r="E81" s="2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9"/>
      <c r="Q81" s="5"/>
    </row>
    <row r="82" spans="1:17" s="3" customFormat="1" x14ac:dyDescent="0.25">
      <c r="A82" s="5"/>
      <c r="B82" s="177" t="s">
        <v>125</v>
      </c>
      <c r="C82" s="171"/>
      <c r="D82" s="2"/>
      <c r="E82" s="2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9"/>
      <c r="Q82" s="5"/>
    </row>
    <row r="83" spans="1:17" s="3" customFormat="1" x14ac:dyDescent="0.25">
      <c r="A83" s="5"/>
      <c r="B83" s="145" t="s">
        <v>124</v>
      </c>
      <c r="C83" s="2"/>
      <c r="D83" s="2"/>
      <c r="E83" s="2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9"/>
      <c r="Q83" s="5"/>
    </row>
    <row r="84" spans="1:17" s="3" customFormat="1" x14ac:dyDescent="0.25">
      <c r="A84" s="5"/>
      <c r="B84" s="147"/>
      <c r="C84" s="148"/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9"/>
      <c r="Q84" s="5"/>
    </row>
    <row r="85" spans="1:17" s="3" customFormat="1" x14ac:dyDescent="0.25">
      <c r="A85" s="5"/>
      <c r="B85" s="182" t="s">
        <v>126</v>
      </c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9"/>
      <c r="Q85" s="5"/>
    </row>
    <row r="86" spans="1:17" s="3" customFormat="1" x14ac:dyDescent="0.25">
      <c r="A86" s="5"/>
      <c r="B86" s="182" t="s">
        <v>127</v>
      </c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9"/>
      <c r="Q86" s="5"/>
    </row>
    <row r="87" spans="1:17" s="3" customFormat="1" x14ac:dyDescent="0.25">
      <c r="A87" s="5"/>
      <c r="B87" s="147"/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9"/>
      <c r="Q87" s="5"/>
    </row>
    <row r="88" spans="1:17" s="3" customFormat="1" x14ac:dyDescent="0.25">
      <c r="A88" s="5"/>
      <c r="B88" s="147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9"/>
      <c r="Q88" s="5"/>
    </row>
    <row r="89" spans="1:17" s="3" customFormat="1" x14ac:dyDescent="0.25">
      <c r="A89" s="5"/>
      <c r="B89" s="147"/>
      <c r="C89" s="148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9"/>
      <c r="Q89" s="5"/>
    </row>
    <row r="90" spans="1:17" s="3" customFormat="1" x14ac:dyDescent="0.25">
      <c r="A90" s="5"/>
      <c r="B90" s="147"/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9"/>
      <c r="Q90" s="5"/>
    </row>
    <row r="91" spans="1:17" s="3" customFormat="1" x14ac:dyDescent="0.25">
      <c r="A91" s="5"/>
      <c r="B91" s="147"/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9"/>
      <c r="Q91" s="5"/>
    </row>
    <row r="92" spans="1:17" s="3" customFormat="1" x14ac:dyDescent="0.25">
      <c r="A92" s="5"/>
      <c r="B92" s="147"/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9"/>
      <c r="Q92" s="5"/>
    </row>
    <row r="93" spans="1:17" s="3" customFormat="1" x14ac:dyDescent="0.25">
      <c r="A93" s="5"/>
      <c r="B93" s="147"/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9"/>
      <c r="Q93" s="5"/>
    </row>
    <row r="94" spans="1:17" s="3" customFormat="1" x14ac:dyDescent="0.25">
      <c r="A94" s="5"/>
      <c r="B94" s="147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9"/>
      <c r="Q94" s="5"/>
    </row>
    <row r="95" spans="1:17" s="3" customFormat="1" x14ac:dyDescent="0.25">
      <c r="A95" s="5"/>
      <c r="B95" s="147"/>
      <c r="C95" s="148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9"/>
      <c r="Q95" s="5"/>
    </row>
    <row r="96" spans="1:17" s="3" customFormat="1" x14ac:dyDescent="0.25">
      <c r="A96" s="5"/>
      <c r="B96" s="147"/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9"/>
      <c r="Q96" s="5"/>
    </row>
    <row r="97" spans="1:17" s="3" customFormat="1" x14ac:dyDescent="0.25">
      <c r="A97" s="5"/>
      <c r="B97" s="147"/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9"/>
      <c r="Q97" s="5"/>
    </row>
    <row r="98" spans="1:17" s="3" customFormat="1" x14ac:dyDescent="0.25">
      <c r="A98" s="5"/>
      <c r="B98" s="147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9"/>
      <c r="Q98" s="5"/>
    </row>
    <row r="99" spans="1:17" s="3" customFormat="1" x14ac:dyDescent="0.25">
      <c r="A99" s="5"/>
      <c r="B99" s="147"/>
      <c r="C99" s="148"/>
      <c r="D99" s="148"/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9"/>
      <c r="Q99" s="5"/>
    </row>
    <row r="100" spans="1:17" s="3" customFormat="1" x14ac:dyDescent="0.25">
      <c r="A100" s="5"/>
      <c r="B100" s="147"/>
      <c r="C100" s="148"/>
      <c r="D100" s="148"/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9"/>
      <c r="Q100" s="5"/>
    </row>
    <row r="101" spans="1:17" s="3" customFormat="1" x14ac:dyDescent="0.25">
      <c r="A101" s="5"/>
      <c r="B101" s="147"/>
      <c r="C101" s="148"/>
      <c r="D101" s="148"/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49"/>
      <c r="Q101" s="5"/>
    </row>
    <row r="102" spans="1:17" s="3" customFormat="1" x14ac:dyDescent="0.25">
      <c r="A102" s="5"/>
      <c r="B102" s="147"/>
      <c r="C102" s="148"/>
      <c r="D102" s="148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9"/>
      <c r="Q102" s="5"/>
    </row>
    <row r="103" spans="1:17" s="3" customFormat="1" x14ac:dyDescent="0.25">
      <c r="A103" s="5"/>
      <c r="B103" s="147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9"/>
      <c r="Q103" s="5"/>
    </row>
    <row r="104" spans="1:17" s="3" customFormat="1" x14ac:dyDescent="0.25">
      <c r="A104" s="5"/>
      <c r="B104" s="147"/>
      <c r="C104" s="148"/>
      <c r="D104" s="148"/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148"/>
      <c r="P104" s="149"/>
      <c r="Q104" s="5"/>
    </row>
    <row r="105" spans="1:17" s="3" customFormat="1" x14ac:dyDescent="0.25">
      <c r="A105" s="5"/>
      <c r="B105" s="147"/>
      <c r="C105" s="148"/>
      <c r="D105" s="148"/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9"/>
      <c r="Q105" s="5"/>
    </row>
    <row r="106" spans="1:17" s="3" customFormat="1" x14ac:dyDescent="0.25">
      <c r="A106" s="5"/>
      <c r="B106" s="249"/>
      <c r="C106" s="250"/>
      <c r="D106" s="250"/>
      <c r="E106" s="250"/>
      <c r="F106" s="250"/>
      <c r="G106" s="250"/>
      <c r="H106" s="250"/>
      <c r="I106" s="250"/>
      <c r="J106" s="250"/>
      <c r="K106" s="250"/>
      <c r="L106" s="250"/>
      <c r="M106" s="250"/>
      <c r="N106" s="250"/>
      <c r="O106" s="250"/>
      <c r="P106" s="251"/>
      <c r="Q106" s="5"/>
    </row>
    <row r="107" spans="1:17" s="3" customFormat="1" x14ac:dyDescent="0.25">
      <c r="A107" s="5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5"/>
    </row>
    <row r="108" spans="1:17" s="3" customFormat="1" x14ac:dyDescent="0.25">
      <c r="A108" s="5"/>
      <c r="B108" s="61" t="s">
        <v>86</v>
      </c>
      <c r="C108" s="141">
        <v>44028</v>
      </c>
      <c r="D108" s="61" t="s">
        <v>82</v>
      </c>
      <c r="E108" s="224" t="s">
        <v>128</v>
      </c>
      <c r="F108" s="224"/>
      <c r="G108" s="224"/>
      <c r="H108" s="61"/>
      <c r="I108" s="61" t="s">
        <v>83</v>
      </c>
      <c r="J108" s="248" t="s">
        <v>129</v>
      </c>
      <c r="K108" s="248"/>
      <c r="L108" s="248"/>
      <c r="M108" s="248"/>
      <c r="N108" s="61"/>
      <c r="O108" s="61"/>
      <c r="P108" s="61"/>
      <c r="Q108" s="5"/>
    </row>
    <row r="109" spans="1:17" s="3" customFormat="1" ht="7.5" customHeight="1" x14ac:dyDescent="0.25">
      <c r="A109" s="5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5"/>
    </row>
    <row r="110" spans="1:17" s="3" customFormat="1" x14ac:dyDescent="0.25">
      <c r="A110" s="5"/>
      <c r="B110" s="61"/>
      <c r="C110" s="61"/>
      <c r="D110" s="61" t="s">
        <v>85</v>
      </c>
      <c r="E110" s="63"/>
      <c r="F110" s="63"/>
      <c r="G110" s="63"/>
      <c r="H110" s="61"/>
      <c r="I110" s="61" t="s">
        <v>85</v>
      </c>
      <c r="J110" s="62"/>
      <c r="K110" s="62"/>
      <c r="L110" s="62"/>
      <c r="M110" s="62"/>
      <c r="N110" s="61"/>
      <c r="O110" s="61"/>
      <c r="P110" s="61"/>
      <c r="Q110" s="5"/>
    </row>
    <row r="111" spans="1:17" s="3" customFormat="1" x14ac:dyDescent="0.25">
      <c r="A111" s="5"/>
      <c r="B111" s="61"/>
      <c r="C111" s="61"/>
      <c r="D111" s="61"/>
      <c r="E111" s="63"/>
      <c r="F111" s="63"/>
      <c r="G111" s="63"/>
      <c r="H111" s="61"/>
      <c r="I111" s="61"/>
      <c r="J111" s="62"/>
      <c r="K111" s="62"/>
      <c r="L111" s="62"/>
      <c r="M111" s="62"/>
      <c r="N111" s="61"/>
      <c r="O111" s="61"/>
      <c r="P111" s="61"/>
      <c r="Q111" s="5"/>
    </row>
    <row r="112" spans="1:17" s="3" customFormat="1" x14ac:dyDescent="0.25">
      <c r="A112" s="5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5"/>
    </row>
    <row r="113" spans="1:17" s="3" customFormat="1" x14ac:dyDescent="0.25">
      <c r="A113" s="5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5"/>
    </row>
    <row r="114" spans="1:17" x14ac:dyDescent="0.25"/>
    <row r="115" spans="1:17" x14ac:dyDescent="0.25"/>
    <row r="116" spans="1:17" x14ac:dyDescent="0.25"/>
    <row r="117" spans="1:17" x14ac:dyDescent="0.25"/>
    <row r="118" spans="1:17" x14ac:dyDescent="0.25"/>
    <row r="119" spans="1:17" x14ac:dyDescent="0.25"/>
    <row r="120" spans="1:17" x14ac:dyDescent="0.25"/>
    <row r="121" spans="1:17" x14ac:dyDescent="0.25"/>
    <row r="122" spans="1:17" x14ac:dyDescent="0.25"/>
    <row r="123" spans="1:17" x14ac:dyDescent="0.25"/>
    <row r="124" spans="1:17" x14ac:dyDescent="0.25"/>
    <row r="125" spans="1:17" x14ac:dyDescent="0.25"/>
    <row r="126" spans="1:17" x14ac:dyDescent="0.25"/>
    <row r="127" spans="1:17" x14ac:dyDescent="0.25"/>
    <row r="128" spans="1:17" x14ac:dyDescent="0.25"/>
    <row r="129" x14ac:dyDescent="0.25"/>
    <row r="130" ht="14.45" hidden="1" x14ac:dyDescent="0.3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ht="14.45" hidden="1" x14ac:dyDescent="0.3"/>
    <row r="145" ht="14.45" hidden="1" x14ac:dyDescent="0.3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</sheetData>
  <mergeCells count="48">
    <mergeCell ref="E108:G108"/>
    <mergeCell ref="J108:M108"/>
    <mergeCell ref="B63:P63"/>
    <mergeCell ref="B106:P106"/>
    <mergeCell ref="B64:P64"/>
    <mergeCell ref="B62:P62"/>
    <mergeCell ref="D59:P59"/>
    <mergeCell ref="B61:P61"/>
    <mergeCell ref="I54:P54"/>
    <mergeCell ref="D4:P4"/>
    <mergeCell ref="D8:P8"/>
    <mergeCell ref="C43:C44"/>
    <mergeCell ref="J43:L44"/>
    <mergeCell ref="C46:C47"/>
    <mergeCell ref="J46:L47"/>
    <mergeCell ref="N46:O46"/>
    <mergeCell ref="N47:O47"/>
    <mergeCell ref="P10:P14"/>
    <mergeCell ref="P25:P27"/>
    <mergeCell ref="C26:C27"/>
    <mergeCell ref="D12:I12"/>
    <mergeCell ref="L49:P49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I13:I14"/>
    <mergeCell ref="D25:I25"/>
    <mergeCell ref="D26:F26"/>
    <mergeCell ref="G26:G27"/>
    <mergeCell ref="H26:H27"/>
    <mergeCell ref="I26:I27"/>
    <mergeCell ref="B10:B13"/>
    <mergeCell ref="J10:O10"/>
    <mergeCell ref="J11:M11"/>
    <mergeCell ref="J12:O12"/>
    <mergeCell ref="J13:L13"/>
    <mergeCell ref="M13:M14"/>
    <mergeCell ref="N13:N14"/>
    <mergeCell ref="D10:I10"/>
    <mergeCell ref="D11:G11"/>
    <mergeCell ref="C10:C13"/>
    <mergeCell ref="D13:F13"/>
  </mergeCells>
  <conditionalFormatting sqref="P44:P48 P28:P42">
    <cfRule type="cellIs" dxfId="5" priority="4" operator="equal">
      <formula>0</formula>
    </cfRule>
    <cfRule type="containsErrors" dxfId="4" priority="5">
      <formula>ISERROR(P28)</formula>
    </cfRule>
  </conditionalFormatting>
  <conditionalFormatting sqref="P15:P25 P55:P58">
    <cfRule type="cellIs" dxfId="3" priority="3" operator="equal">
      <formula>0</formula>
    </cfRule>
    <cfRule type="containsErrors" dxfId="2" priority="6">
      <formula>ISERROR(P15)</formula>
    </cfRule>
  </conditionalFormatting>
  <conditionalFormatting sqref="P43">
    <cfRule type="cellIs" dxfId="1" priority="1" operator="equal">
      <formula>0</formula>
    </cfRule>
    <cfRule type="containsErrors" dxfId="0" priority="2">
      <formula>ISERROR(P43)</formula>
    </cfRule>
  </conditionalFormatting>
  <pageMargins left="0.70866141732283472" right="0.70866141732283472" top="0.78740157480314965" bottom="0.78740157480314965" header="0.31496062992125984" footer="0.31496062992125984"/>
  <pageSetup paperSize="9" scale="46" orientation="landscape" r:id="rId1"/>
  <ignoredErrors>
    <ignoredError sqref="D50 E50:G5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změny rozpočtu </vt:lpstr>
      <vt:lpstr>'návrh změny rozpočtu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Matějková Romana</cp:lastModifiedBy>
  <cp:lastPrinted>2020-07-16T08:18:41Z</cp:lastPrinted>
  <dcterms:created xsi:type="dcterms:W3CDTF">2017-02-23T12:10:09Z</dcterms:created>
  <dcterms:modified xsi:type="dcterms:W3CDTF">2020-08-26T10:00:56Z</dcterms:modified>
</cp:coreProperties>
</file>