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SVR 2021-2022 - PO\"/>
    </mc:Choice>
  </mc:AlternateContent>
  <bookViews>
    <workbookView xWindow="0" yWindow="0" windowWidth="28800" windowHeight="12135"/>
  </bookViews>
  <sheets>
    <sheet name="SOS" sheetId="1" r:id="rId1"/>
  </sheets>
  <externalReferences>
    <externalReference r:id="rId2"/>
  </externalReferences>
  <definedNames>
    <definedName name="_xlnm.Print_Area" localSheetId="0">SOS!$A$1:$S$80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N40" i="1"/>
  <c r="M40" i="1"/>
  <c r="Q39" i="1"/>
  <c r="P39" i="1"/>
  <c r="N39" i="1"/>
  <c r="M39" i="1"/>
  <c r="R38" i="1"/>
  <c r="O38" i="1"/>
  <c r="K38" i="1"/>
  <c r="L38" i="1" s="1"/>
  <c r="J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F36" i="1" s="1"/>
  <c r="D36" i="1"/>
  <c r="R35" i="1"/>
  <c r="R39" i="1" s="1"/>
  <c r="O35" i="1"/>
  <c r="O39" i="1" s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R32" i="1"/>
  <c r="O32" i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J39" i="1" s="1"/>
  <c r="I28" i="1"/>
  <c r="H28" i="1"/>
  <c r="G28" i="1"/>
  <c r="G39" i="1" s="1"/>
  <c r="E28" i="1"/>
  <c r="F28" i="1" s="1"/>
  <c r="D28" i="1"/>
  <c r="Q24" i="1"/>
  <c r="P24" i="1"/>
  <c r="P40" i="1" s="1"/>
  <c r="N24" i="1"/>
  <c r="M24" i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G21" i="1"/>
  <c r="E21" i="1"/>
  <c r="F21" i="1" s="1"/>
  <c r="D21" i="1"/>
  <c r="R20" i="1"/>
  <c r="O20" i="1"/>
  <c r="L20" i="1"/>
  <c r="K20" i="1"/>
  <c r="J20" i="1"/>
  <c r="H20" i="1"/>
  <c r="I20" i="1" s="1"/>
  <c r="G20" i="1"/>
  <c r="E20" i="1"/>
  <c r="D20" i="1"/>
  <c r="F20" i="1" s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J16" i="1"/>
  <c r="H16" i="1"/>
  <c r="I16" i="1" s="1"/>
  <c r="G16" i="1"/>
  <c r="E16" i="1"/>
  <c r="E24" i="1" s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L15" i="1" s="1"/>
  <c r="J15" i="1"/>
  <c r="J24" i="1" s="1"/>
  <c r="H15" i="1"/>
  <c r="G15" i="1"/>
  <c r="G24" i="1" s="1"/>
  <c r="G40" i="1" s="1"/>
  <c r="E15" i="1"/>
  <c r="D15" i="1"/>
  <c r="F15" i="1" s="1"/>
  <c r="D8" i="1"/>
  <c r="D6" i="1"/>
  <c r="D4" i="1"/>
  <c r="J40" i="1" l="1"/>
  <c r="L24" i="1"/>
  <c r="I39" i="1"/>
  <c r="F39" i="1"/>
  <c r="F24" i="1"/>
  <c r="F40" i="1" s="1"/>
  <c r="F41" i="1" s="1"/>
  <c r="D24" i="1"/>
  <c r="H24" i="1"/>
  <c r="H39" i="1"/>
  <c r="E39" i="1"/>
  <c r="E40" i="1" s="1"/>
  <c r="I15" i="1"/>
  <c r="I24" i="1" s="1"/>
  <c r="I40" i="1" s="1"/>
  <c r="I41" i="1" s="1"/>
  <c r="K24" i="1"/>
  <c r="K40" i="1" s="1"/>
  <c r="L28" i="1"/>
  <c r="L39" i="1" s="1"/>
  <c r="D39" i="1"/>
  <c r="D40" i="1" l="1"/>
  <c r="L40" i="1"/>
  <c r="L41" i="1" s="1"/>
  <c r="H40" i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<sst xmlns="http://schemas.openxmlformats.org/spreadsheetml/2006/main" count="153" uniqueCount="99">
  <si>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</si>
  <si>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</si>
  <si>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</si>
  <si>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</si>
  <si>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</si>
  <si>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</si>
  <si>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</si>
  <si>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</si>
  <si>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</si>
  <si>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</si>
  <si>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</si>
  <si>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</si>
  <si>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</si>
  <si>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</si>
  <si>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</si>
  <si>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</si>
  <si>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</si>
  <si>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</si>
  <si>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</si>
  <si>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</si>
  <si>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</si>
  <si>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</si>
  <si>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</si>
  <si>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</si>
  <si>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</si>
  <si>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</si>
  <si>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</si>
  <si>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</si>
  <si>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</si>
  <si>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</si>
  <si>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</si>
  <si>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</si>
  <si>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</si>
  <si>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</si>
  <si>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</si>
  <si>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</si>
  <si>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</si>
  <si>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</si>
  <si>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</si>
  <si>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</si>
  <si>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</si>
  <si>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</si>
  <si>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</si>
  <si>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</si>
  <si>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</si>
  <si>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</si>
  <si>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</si>
  <si>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</si>
  <si>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</si>
  <si>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</si>
  <si>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</si>
  <si>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</si>
  <si>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</si>
  <si>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</si>
  <si>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</si>
  <si>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</si>
  <si>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</si>
  <si>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</si>
  <si>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</si>
  <si>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</si>
  <si>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</si>
  <si>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</si>
  <si>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</si>
  <si>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</si>
  <si>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</si>
  <si>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</si>
  <si>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</si>
  <si>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</si>
  <si>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</si>
  <si>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</si>
  <si>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</si>
  <si>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</si>
  <si>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</si>
  <si>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</si>
  <si>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</si>
  <si>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</si>
  <si>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</si>
  <si>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</si>
  <si>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</si>
  <si>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</si>
  <si>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</si>
  <si>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</si>
  <si>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</si>
  <si>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</si>
  <si>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</si>
  <si>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</si>
  <si>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</si>
  <si>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</si>
  <si>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</si>
  <si>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</si>
  <si>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</si>
  <si>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 xml:space="preserve">V období 2021 a 2022 neočekáváme systémové a organizační změny v působení organizace. V roce 2022 již budou ukončeny všechny projekty, které jsou nyní financovány z ESF, ale přepokládáme zajištění financování dotčených sociálních služeb z rozpočtu MPSV v rámci vyhlášených programů. </t>
  </si>
  <si>
    <t>Výhled pro roky 2021 a 2022 je zpracován s ohledem na předpokládanou inflaci, zvyšování úhrad za poskytované sociální služby a přepokladané získání dotačních prostředků z MPSV na podporu sociálních služeb.</t>
  </si>
  <si>
    <t>V současné době je zřizovatelem připravován projekt v programu Obnova materiálně technické základny pobytových sociálních služeb. Projekt řeší výměnu ručního otevírání výtahových dveří za automatické u všech čtyř výtahů v Domově pro seniory Písečná. Pokud bychom nebyli v tomto projektu úspěšní, tak je potřeba problém řešit z vlastních zdrojů. Následně bychom se zřizovatelem konzultovali možnost získání investičního příspěvku zřizovatele. Tato možnost NENÍ zapracována v plánu pro rok 2020 ani ve výhledu rozpočtu 2021-2022.</t>
  </si>
  <si>
    <t>Dne:</t>
  </si>
  <si>
    <t>Ing. Ivana Vomáčková</t>
  </si>
  <si>
    <t xml:space="preserve">Schválil: </t>
  </si>
  <si>
    <t>Mgr. Alena Tölgová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</si>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</sst>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1" fillId="12" borderId="56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57" xfId="0" applyFill="1" applyBorder="1"/>
    <xf numFmtId="0" fontId="0" fillId="0" borderId="56" xfId="0" applyFill="1" applyBorder="1"/>
    <xf numFmtId="0" fontId="0" fillId="12" borderId="56" xfId="0" applyFont="1" applyFill="1" applyBorder="1" applyAlignment="1" applyProtection="1">
      <alignment horizontal="left"/>
    </xf>
    <xf numFmtId="0" fontId="0" fillId="0" borderId="56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57" xfId="0" applyFont="1" applyFill="1" applyBorder="1" applyAlignment="1" applyProtection="1">
      <alignment horizontal="left" wrapText="1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7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dbor%20ekonomiky\Intern&#237;%20dokumenty%20OE\Rozpo&#269;et,%20rozbory,%20z&#225;v&#283;re&#269;n&#253;%20&#250;&#269;et\St&#345;edn&#283;dob&#253;%20v&#253;hled%20rozpo&#269;tu%20SMCH%20a%20Organizac&#237;\SVR%202021-2022%20-%20PO\SoS%20Chomutov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Sociální služby Chomutov, příspěvková organizace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6">
          <cell r="D6">
            <v>46789944</v>
          </cell>
        </row>
        <row r="8">
          <cell r="D8" t="str">
            <v>Písečná 5030, 430 04 Chomutov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15">
          <cell r="G15">
            <v>49763</v>
          </cell>
          <cell r="H15">
            <v>147.30000000000001</v>
          </cell>
          <cell r="J15">
            <v>0</v>
          </cell>
          <cell r="K15">
            <v>0</v>
          </cell>
          <cell r="Y15">
            <v>51975</v>
          </cell>
          <cell r="Z15">
            <v>152</v>
          </cell>
        </row>
        <row r="16">
          <cell r="G16">
            <v>20672.2</v>
          </cell>
          <cell r="H16">
            <v>0</v>
          </cell>
          <cell r="J16">
            <v>24594</v>
          </cell>
          <cell r="K16">
            <v>0</v>
          </cell>
          <cell r="Y16">
            <v>26508.400000000001</v>
          </cell>
          <cell r="Z16">
            <v>0</v>
          </cell>
        </row>
        <row r="17">
          <cell r="G17">
            <v>175</v>
          </cell>
          <cell r="H17">
            <v>0</v>
          </cell>
          <cell r="J17">
            <v>170</v>
          </cell>
          <cell r="K17">
            <v>0</v>
          </cell>
          <cell r="Y17">
            <v>0</v>
          </cell>
          <cell r="Z17">
            <v>0</v>
          </cell>
        </row>
        <row r="18">
          <cell r="G18">
            <v>35024.800000000003</v>
          </cell>
          <cell r="H18">
            <v>0</v>
          </cell>
          <cell r="J18">
            <v>0</v>
          </cell>
          <cell r="K18">
            <v>41492</v>
          </cell>
          <cell r="Y18">
            <v>45637.599999999999</v>
          </cell>
          <cell r="Z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  <cell r="Y19">
            <v>0</v>
          </cell>
          <cell r="Z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  <cell r="Y20">
            <v>0</v>
          </cell>
          <cell r="Z20">
            <v>0</v>
          </cell>
        </row>
        <row r="21">
          <cell r="G21">
            <v>1517</v>
          </cell>
          <cell r="H21">
            <v>26.9</v>
          </cell>
          <cell r="J21">
            <v>0</v>
          </cell>
          <cell r="K21">
            <v>0</v>
          </cell>
          <cell r="Y21">
            <v>365</v>
          </cell>
          <cell r="Z21">
            <v>21</v>
          </cell>
        </row>
        <row r="22">
          <cell r="G22">
            <v>0</v>
          </cell>
          <cell r="H22">
            <v>25.9</v>
          </cell>
          <cell r="J22">
            <v>0</v>
          </cell>
          <cell r="K22">
            <v>0</v>
          </cell>
          <cell r="Y22">
            <v>0</v>
          </cell>
          <cell r="Z22">
            <v>21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Y23">
            <v>0</v>
          </cell>
          <cell r="Z23">
            <v>0</v>
          </cell>
        </row>
        <row r="28">
          <cell r="G28">
            <v>1425.7</v>
          </cell>
          <cell r="H28">
            <v>0</v>
          </cell>
          <cell r="M28">
            <v>673</v>
          </cell>
          <cell r="N28">
            <v>0</v>
          </cell>
          <cell r="Y28">
            <v>1492</v>
          </cell>
          <cell r="Z28">
            <v>0</v>
          </cell>
        </row>
        <row r="29">
          <cell r="G29">
            <v>13732.9</v>
          </cell>
          <cell r="H29">
            <v>1.4</v>
          </cell>
          <cell r="M29">
            <v>14795</v>
          </cell>
          <cell r="N29">
            <v>0</v>
          </cell>
          <cell r="Y29">
            <v>15338</v>
          </cell>
          <cell r="Z29">
            <v>3</v>
          </cell>
        </row>
        <row r="30">
          <cell r="G30">
            <v>8217.8000000000011</v>
          </cell>
          <cell r="H30">
            <v>0</v>
          </cell>
          <cell r="M30">
            <v>9115</v>
          </cell>
          <cell r="N30">
            <v>0</v>
          </cell>
          <cell r="Y30">
            <v>9150</v>
          </cell>
          <cell r="Z30">
            <v>0</v>
          </cell>
        </row>
        <row r="31">
          <cell r="G31">
            <v>5519.3</v>
          </cell>
          <cell r="H31">
            <v>0</v>
          </cell>
          <cell r="M31">
            <v>6112.2000000000007</v>
          </cell>
          <cell r="N31">
            <v>0</v>
          </cell>
          <cell r="Y31">
            <v>6719</v>
          </cell>
          <cell r="Z31">
            <v>0</v>
          </cell>
        </row>
        <row r="32">
          <cell r="G32">
            <v>55688.700000000004</v>
          </cell>
          <cell r="H32">
            <v>62.7</v>
          </cell>
          <cell r="M32">
            <v>62021.600000000006</v>
          </cell>
          <cell r="N32">
            <v>0</v>
          </cell>
          <cell r="Y32">
            <v>64536</v>
          </cell>
          <cell r="Z32">
            <v>60</v>
          </cell>
        </row>
        <row r="33">
          <cell r="G33">
            <v>55169.9</v>
          </cell>
          <cell r="H33">
            <v>0</v>
          </cell>
          <cell r="M33">
            <v>61952.800000000003</v>
          </cell>
          <cell r="N33">
            <v>0</v>
          </cell>
          <cell r="Y33">
            <v>63836</v>
          </cell>
          <cell r="Z33">
            <v>60</v>
          </cell>
        </row>
        <row r="34">
          <cell r="G34">
            <v>518.80000000000007</v>
          </cell>
          <cell r="H34">
            <v>62.7</v>
          </cell>
          <cell r="M34">
            <v>68</v>
          </cell>
          <cell r="N34">
            <v>0</v>
          </cell>
          <cell r="Y34">
            <v>700</v>
          </cell>
          <cell r="Z34">
            <v>0</v>
          </cell>
        </row>
        <row r="35">
          <cell r="G35">
            <v>18635.199999999997</v>
          </cell>
          <cell r="H35">
            <v>21.3</v>
          </cell>
          <cell r="M35">
            <v>21087</v>
          </cell>
          <cell r="N35">
            <v>0</v>
          </cell>
          <cell r="Y35">
            <v>21751</v>
          </cell>
          <cell r="Z35">
            <v>20</v>
          </cell>
        </row>
        <row r="36">
          <cell r="G36">
            <v>3.3</v>
          </cell>
          <cell r="H36">
            <v>0</v>
          </cell>
          <cell r="M36">
            <v>2</v>
          </cell>
          <cell r="N36">
            <v>0</v>
          </cell>
          <cell r="Y36">
            <v>4</v>
          </cell>
          <cell r="Z36">
            <v>0</v>
          </cell>
        </row>
        <row r="37">
          <cell r="G37">
            <v>487.1</v>
          </cell>
          <cell r="H37">
            <v>0</v>
          </cell>
          <cell r="M37">
            <v>1589</v>
          </cell>
          <cell r="N37">
            <v>0</v>
          </cell>
          <cell r="Y37">
            <v>1432</v>
          </cell>
          <cell r="Z37">
            <v>0</v>
          </cell>
        </row>
        <row r="38">
          <cell r="G38">
            <v>3442</v>
          </cell>
          <cell r="H38">
            <v>4.8</v>
          </cell>
          <cell r="M38">
            <v>3992.6000000000004</v>
          </cell>
          <cell r="N38">
            <v>0</v>
          </cell>
          <cell r="Y38">
            <v>4154</v>
          </cell>
          <cell r="Z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50"/>
    <pageSetUpPr fitToPage="1"/>
  </sheetPr>
  <dimension ref="A1:S267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95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Sociální služby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46789944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Písečná 5030,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49763</v>
      </c>
      <c r="E15" s="47">
        <f>'[1]NR 2020'!H15</f>
        <v>147.30000000000001</v>
      </c>
      <c r="F15" s="48">
        <f t="shared" ref="F15:F23" si="0">D15+E15</f>
        <v>49910.3</v>
      </c>
      <c r="G15" s="46">
        <f>'[1]NR 2020'!J15</f>
        <v>0</v>
      </c>
      <c r="H15" s="47">
        <f>'[1]NR 2020'!K15</f>
        <v>0</v>
      </c>
      <c r="I15" s="49">
        <f t="shared" ref="I15:I23" si="1">G15+H15</f>
        <v>0</v>
      </c>
      <c r="J15" s="50">
        <f>'[1]NR 2020'!Y15</f>
        <v>51975</v>
      </c>
      <c r="K15" s="51">
        <f>'[1]NR 2020'!Z15</f>
        <v>152</v>
      </c>
      <c r="L15" s="52">
        <f>J15+K15</f>
        <v>52127</v>
      </c>
      <c r="M15" s="53">
        <v>52500</v>
      </c>
      <c r="N15" s="47">
        <v>160</v>
      </c>
      <c r="O15" s="48">
        <f t="shared" ref="O15:O23" si="2">M15+N15</f>
        <v>52660</v>
      </c>
      <c r="P15" s="46">
        <v>53000</v>
      </c>
      <c r="Q15" s="47">
        <v>160</v>
      </c>
      <c r="R15" s="48">
        <f t="shared" ref="R15:R23" si="3">P15+Q15</f>
        <v>53160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20672.2</v>
      </c>
      <c r="E16" s="56">
        <f>'[1]NR 2020'!H16</f>
        <v>0</v>
      </c>
      <c r="F16" s="48">
        <f t="shared" si="0"/>
        <v>20672.2</v>
      </c>
      <c r="G16" s="46">
        <f>'[1]NR 2020'!J16</f>
        <v>24594</v>
      </c>
      <c r="H16" s="56">
        <f>'[1]NR 2020'!K16</f>
        <v>0</v>
      </c>
      <c r="I16" s="49">
        <f t="shared" si="1"/>
        <v>24594</v>
      </c>
      <c r="J16" s="57">
        <f>'[1]NR 2020'!Y16</f>
        <v>26508.400000000001</v>
      </c>
      <c r="K16" s="58">
        <f>'[1]NR 2020'!Z16</f>
        <v>0</v>
      </c>
      <c r="L16" s="59">
        <f t="shared" ref="L16:L23" si="4">J16+K16</f>
        <v>26508.400000000001</v>
      </c>
      <c r="M16" s="60">
        <v>27800</v>
      </c>
      <c r="N16" s="56"/>
      <c r="O16" s="48">
        <f t="shared" si="2"/>
        <v>27800</v>
      </c>
      <c r="P16" s="61">
        <v>28200</v>
      </c>
      <c r="Q16" s="56"/>
      <c r="R16" s="48">
        <f t="shared" si="3"/>
        <v>28200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175</v>
      </c>
      <c r="E17" s="56">
        <f>'[1]NR 2020'!H17</f>
        <v>0</v>
      </c>
      <c r="F17" s="48">
        <f t="shared" si="0"/>
        <v>175</v>
      </c>
      <c r="G17" s="46">
        <f>'[1]NR 2020'!J17</f>
        <v>170</v>
      </c>
      <c r="H17" s="56">
        <f>'[1]NR 2020'!K17</f>
        <v>0</v>
      </c>
      <c r="I17" s="49">
        <f t="shared" si="1"/>
        <v>170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35024.800000000003</v>
      </c>
      <c r="E18" s="47">
        <f>'[1]NR 2020'!H18</f>
        <v>0</v>
      </c>
      <c r="F18" s="48">
        <f t="shared" si="0"/>
        <v>35024.800000000003</v>
      </c>
      <c r="G18" s="46">
        <f>'[1]NR 2020'!J18</f>
        <v>0</v>
      </c>
      <c r="H18" s="47">
        <f>'[1]NR 2020'!K18</f>
        <v>41492</v>
      </c>
      <c r="I18" s="49">
        <f t="shared" si="1"/>
        <v>41492</v>
      </c>
      <c r="J18" s="57">
        <f>'[1]NR 2020'!Y18</f>
        <v>45637.599999999999</v>
      </c>
      <c r="K18" s="58">
        <f>'[1]NR 2020'!Z18</f>
        <v>0</v>
      </c>
      <c r="L18" s="59">
        <f t="shared" si="4"/>
        <v>45637.599999999999</v>
      </c>
      <c r="M18" s="60">
        <v>48000</v>
      </c>
      <c r="N18" s="47"/>
      <c r="O18" s="48">
        <f t="shared" si="2"/>
        <v>48000</v>
      </c>
      <c r="P18" s="61">
        <v>50000</v>
      </c>
      <c r="Q18" s="47"/>
      <c r="R18" s="48">
        <f t="shared" si="3"/>
        <v>50000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0</v>
      </c>
      <c r="E20" s="47">
        <f>'[1]NR 2020'!H20</f>
        <v>0</v>
      </c>
      <c r="F20" s="48">
        <f t="shared" si="0"/>
        <v>0</v>
      </c>
      <c r="G20" s="46">
        <f>'[1]NR 2020'!J20</f>
        <v>0</v>
      </c>
      <c r="H20" s="47">
        <f>'[1]NR 2020'!K20</f>
        <v>0</v>
      </c>
      <c r="I20" s="49">
        <f t="shared" si="1"/>
        <v>0</v>
      </c>
      <c r="J20" s="57">
        <f>'[1]NR 2020'!Y20</f>
        <v>0</v>
      </c>
      <c r="K20" s="58">
        <f>'[1]NR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1517</v>
      </c>
      <c r="E21" s="47">
        <f>'[1]NR 2020'!H21</f>
        <v>26.9</v>
      </c>
      <c r="F21" s="48">
        <f t="shared" si="0"/>
        <v>1543.9</v>
      </c>
      <c r="G21" s="46">
        <f>'[1]NR 2020'!J21</f>
        <v>0</v>
      </c>
      <c r="H21" s="47">
        <f>'[1]NR 2020'!K21</f>
        <v>0</v>
      </c>
      <c r="I21" s="49">
        <f t="shared" si="1"/>
        <v>0</v>
      </c>
      <c r="J21" s="57">
        <f>'[1]NR 2020'!Y21</f>
        <v>365</v>
      </c>
      <c r="K21" s="58">
        <f>'[1]NR 2020'!Z21</f>
        <v>21</v>
      </c>
      <c r="L21" s="59">
        <f t="shared" si="4"/>
        <v>386</v>
      </c>
      <c r="M21" s="60">
        <v>400</v>
      </c>
      <c r="N21" s="69">
        <v>21</v>
      </c>
      <c r="O21" s="48">
        <f t="shared" si="2"/>
        <v>421</v>
      </c>
      <c r="P21" s="61">
        <v>400</v>
      </c>
      <c r="Q21" s="69">
        <v>21</v>
      </c>
      <c r="R21" s="48">
        <f t="shared" si="3"/>
        <v>421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25.9</v>
      </c>
      <c r="F22" s="48">
        <f t="shared" si="0"/>
        <v>25.9</v>
      </c>
      <c r="G22" s="46">
        <f>'[1]NR 2020'!J22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21</v>
      </c>
      <c r="L22" s="59">
        <f t="shared" si="4"/>
        <v>21</v>
      </c>
      <c r="M22" s="60"/>
      <c r="N22" s="69">
        <v>21</v>
      </c>
      <c r="O22" s="48">
        <f t="shared" si="2"/>
        <v>21</v>
      </c>
      <c r="P22" s="61"/>
      <c r="Q22" s="69">
        <v>21</v>
      </c>
      <c r="R22" s="48">
        <f t="shared" si="3"/>
        <v>21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107152</v>
      </c>
      <c r="E24" s="79">
        <f t="shared" si="5"/>
        <v>174.20000000000002</v>
      </c>
      <c r="F24" s="79">
        <f t="shared" si="5"/>
        <v>107326.2</v>
      </c>
      <c r="G24" s="79">
        <f t="shared" si="5"/>
        <v>24764</v>
      </c>
      <c r="H24" s="79">
        <f t="shared" si="5"/>
        <v>41492</v>
      </c>
      <c r="I24" s="80">
        <f t="shared" si="5"/>
        <v>66256</v>
      </c>
      <c r="J24" s="81">
        <f t="shared" si="5"/>
        <v>124486</v>
      </c>
      <c r="K24" s="81">
        <f t="shared" si="5"/>
        <v>173</v>
      </c>
      <c r="L24" s="81">
        <f t="shared" si="5"/>
        <v>124659</v>
      </c>
      <c r="M24" s="82">
        <f t="shared" si="5"/>
        <v>128700</v>
      </c>
      <c r="N24" s="79">
        <f t="shared" si="5"/>
        <v>181</v>
      </c>
      <c r="O24" s="79">
        <f t="shared" si="5"/>
        <v>128881</v>
      </c>
      <c r="P24" s="79">
        <f t="shared" si="5"/>
        <v>131600</v>
      </c>
      <c r="Q24" s="79">
        <f t="shared" si="5"/>
        <v>181</v>
      </c>
      <c r="R24" s="79">
        <f t="shared" si="5"/>
        <v>131781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1425.7</v>
      </c>
      <c r="E28" s="47">
        <f>'[1]NR 2020'!H28</f>
        <v>0</v>
      </c>
      <c r="F28" s="48">
        <f t="shared" ref="F28:F38" si="6">D28+E28</f>
        <v>1425.7</v>
      </c>
      <c r="G28" s="46">
        <f>'[1]NR 2020'!M28</f>
        <v>673</v>
      </c>
      <c r="H28" s="47">
        <f>'[1]NR 2020'!N28</f>
        <v>0</v>
      </c>
      <c r="I28" s="49">
        <f t="shared" ref="I28:I38" si="7">G28+H28</f>
        <v>673</v>
      </c>
      <c r="J28" s="50">
        <f>'[1]NR 2020'!Y28</f>
        <v>1492</v>
      </c>
      <c r="K28" s="51">
        <f>'[1]NR 2020'!Z28</f>
        <v>0</v>
      </c>
      <c r="L28" s="52">
        <f t="shared" ref="L28:L38" si="8">J28+K28</f>
        <v>1492</v>
      </c>
      <c r="M28" s="101">
        <v>1500</v>
      </c>
      <c r="N28" s="101"/>
      <c r="O28" s="48">
        <f t="shared" ref="O28:O38" si="9">M28+N28</f>
        <v>1500</v>
      </c>
      <c r="P28" s="101">
        <v>1700</v>
      </c>
      <c r="Q28" s="101"/>
      <c r="R28" s="48">
        <f t="shared" ref="R28:R38" si="10">P28+Q28</f>
        <v>1700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13732.9</v>
      </c>
      <c r="E29" s="56">
        <f>'[1]NR 2020'!H29</f>
        <v>1.4</v>
      </c>
      <c r="F29" s="48">
        <f t="shared" si="6"/>
        <v>13734.3</v>
      </c>
      <c r="G29" s="46">
        <f>'[1]NR 2020'!M29</f>
        <v>14795</v>
      </c>
      <c r="H29" s="56">
        <f>'[1]NR 2020'!N29</f>
        <v>0</v>
      </c>
      <c r="I29" s="49">
        <f t="shared" si="7"/>
        <v>14795</v>
      </c>
      <c r="J29" s="57">
        <f>'[1]NR 2020'!Y29</f>
        <v>15338</v>
      </c>
      <c r="K29" s="103">
        <f>'[1]NR 2020'!Z29</f>
        <v>3</v>
      </c>
      <c r="L29" s="59">
        <f t="shared" si="8"/>
        <v>15341</v>
      </c>
      <c r="M29" s="104">
        <v>15520</v>
      </c>
      <c r="N29" s="105">
        <v>5</v>
      </c>
      <c r="O29" s="48">
        <f t="shared" si="9"/>
        <v>15525</v>
      </c>
      <c r="P29" s="104">
        <v>16205</v>
      </c>
      <c r="Q29" s="105">
        <v>5</v>
      </c>
      <c r="R29" s="48">
        <f t="shared" si="10"/>
        <v>16210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8217.8000000000011</v>
      </c>
      <c r="E30" s="56">
        <f>'[1]NR 2020'!H30</f>
        <v>0</v>
      </c>
      <c r="F30" s="48">
        <f t="shared" si="6"/>
        <v>8217.8000000000011</v>
      </c>
      <c r="G30" s="46">
        <f>'[1]NR 2020'!M30</f>
        <v>9115</v>
      </c>
      <c r="H30" s="56">
        <f>'[1]NR 2020'!N30</f>
        <v>0</v>
      </c>
      <c r="I30" s="49">
        <f t="shared" si="7"/>
        <v>9115</v>
      </c>
      <c r="J30" s="57">
        <f>'[1]NR 2020'!Y30</f>
        <v>9150</v>
      </c>
      <c r="K30" s="103">
        <f>'[1]NR 2020'!Z30</f>
        <v>0</v>
      </c>
      <c r="L30" s="59">
        <f t="shared" si="8"/>
        <v>9150</v>
      </c>
      <c r="M30" s="104">
        <v>9600</v>
      </c>
      <c r="N30" s="105"/>
      <c r="O30" s="48">
        <f t="shared" si="9"/>
        <v>9600</v>
      </c>
      <c r="P30" s="104">
        <v>10000</v>
      </c>
      <c r="Q30" s="105"/>
      <c r="R30" s="48">
        <f t="shared" si="10"/>
        <v>10000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5519.3</v>
      </c>
      <c r="E31" s="47">
        <f>'[1]NR 2020'!H31</f>
        <v>0</v>
      </c>
      <c r="F31" s="48">
        <f t="shared" si="6"/>
        <v>5519.3</v>
      </c>
      <c r="G31" s="46">
        <f>'[1]NR 2020'!M31</f>
        <v>6112.2000000000007</v>
      </c>
      <c r="H31" s="47">
        <f>'[1]NR 2020'!N31</f>
        <v>0</v>
      </c>
      <c r="I31" s="49">
        <f t="shared" si="7"/>
        <v>6112.2000000000007</v>
      </c>
      <c r="J31" s="57">
        <f>'[1]NR 2020'!Y31</f>
        <v>6719</v>
      </c>
      <c r="K31" s="58">
        <f>'[1]NR 2020'!Z31</f>
        <v>0</v>
      </c>
      <c r="L31" s="59">
        <f t="shared" si="8"/>
        <v>6719</v>
      </c>
      <c r="M31" s="104">
        <v>7100</v>
      </c>
      <c r="N31" s="104"/>
      <c r="O31" s="48">
        <f t="shared" si="9"/>
        <v>7100</v>
      </c>
      <c r="P31" s="104">
        <v>7500</v>
      </c>
      <c r="Q31" s="104"/>
      <c r="R31" s="48">
        <f t="shared" si="10"/>
        <v>7500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55688.700000000004</v>
      </c>
      <c r="E32" s="47">
        <f>'[1]NR 2020'!H32</f>
        <v>62.7</v>
      </c>
      <c r="F32" s="48">
        <f t="shared" si="6"/>
        <v>55751.4</v>
      </c>
      <c r="G32" s="46">
        <f>'[1]NR 2020'!M32</f>
        <v>62021.600000000006</v>
      </c>
      <c r="H32" s="47">
        <f>'[1]NR 2020'!N32</f>
        <v>0</v>
      </c>
      <c r="I32" s="49">
        <f t="shared" si="7"/>
        <v>62021.600000000006</v>
      </c>
      <c r="J32" s="57">
        <f>'[1]NR 2020'!Y32</f>
        <v>64536</v>
      </c>
      <c r="K32" s="58">
        <f>'[1]NR 2020'!Z32</f>
        <v>60</v>
      </c>
      <c r="L32" s="59">
        <f t="shared" si="8"/>
        <v>64596</v>
      </c>
      <c r="M32" s="104">
        <v>66930</v>
      </c>
      <c r="N32" s="104">
        <v>70</v>
      </c>
      <c r="O32" s="48">
        <f t="shared" si="9"/>
        <v>67000</v>
      </c>
      <c r="P32" s="104">
        <v>67930</v>
      </c>
      <c r="Q32" s="104">
        <v>70</v>
      </c>
      <c r="R32" s="48">
        <f t="shared" si="10"/>
        <v>68000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55169.9</v>
      </c>
      <c r="E33" s="47">
        <f>'[1]NR 2020'!H33</f>
        <v>0</v>
      </c>
      <c r="F33" s="48">
        <f t="shared" si="6"/>
        <v>55169.9</v>
      </c>
      <c r="G33" s="46">
        <f>'[1]NR 2020'!M33</f>
        <v>61952.800000000003</v>
      </c>
      <c r="H33" s="47">
        <f>'[1]NR 2020'!N33</f>
        <v>0</v>
      </c>
      <c r="I33" s="49">
        <f t="shared" si="7"/>
        <v>61952.800000000003</v>
      </c>
      <c r="J33" s="57">
        <f>'[1]NR 2020'!Y33</f>
        <v>63836</v>
      </c>
      <c r="K33" s="58">
        <f>'[1]NR 2020'!Z33</f>
        <v>60</v>
      </c>
      <c r="L33" s="59">
        <f t="shared" si="8"/>
        <v>63896</v>
      </c>
      <c r="M33" s="104">
        <v>66430</v>
      </c>
      <c r="N33" s="104">
        <v>70</v>
      </c>
      <c r="O33" s="48">
        <f t="shared" si="9"/>
        <v>66500</v>
      </c>
      <c r="P33" s="104">
        <v>67430</v>
      </c>
      <c r="Q33" s="104">
        <v>70</v>
      </c>
      <c r="R33" s="48">
        <f t="shared" si="10"/>
        <v>67500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518.80000000000007</v>
      </c>
      <c r="E34" s="47">
        <f>'[1]NR 2020'!H34</f>
        <v>62.7</v>
      </c>
      <c r="F34" s="48">
        <f t="shared" si="6"/>
        <v>581.50000000000011</v>
      </c>
      <c r="G34" s="46">
        <f>'[1]NR 2020'!M34</f>
        <v>68</v>
      </c>
      <c r="H34" s="47">
        <f>'[1]NR 2020'!N34</f>
        <v>0</v>
      </c>
      <c r="I34" s="49">
        <f t="shared" si="7"/>
        <v>68</v>
      </c>
      <c r="J34" s="57">
        <f>'[1]NR 2020'!Y34</f>
        <v>700</v>
      </c>
      <c r="K34" s="58">
        <f>'[1]NR 2020'!Z34</f>
        <v>0</v>
      </c>
      <c r="L34" s="59">
        <f t="shared" si="8"/>
        <v>700</v>
      </c>
      <c r="M34" s="104">
        <v>500</v>
      </c>
      <c r="N34" s="104"/>
      <c r="O34" s="48">
        <f t="shared" si="9"/>
        <v>500</v>
      </c>
      <c r="P34" s="104">
        <v>500</v>
      </c>
      <c r="Q34" s="104"/>
      <c r="R34" s="48">
        <f t="shared" si="10"/>
        <v>500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18635.199999999997</v>
      </c>
      <c r="E35" s="47">
        <f>'[1]NR 2020'!H35</f>
        <v>21.3</v>
      </c>
      <c r="F35" s="48">
        <f t="shared" si="6"/>
        <v>18656.499999999996</v>
      </c>
      <c r="G35" s="46">
        <f>'[1]NR 2020'!M35</f>
        <v>21087</v>
      </c>
      <c r="H35" s="47">
        <f>'[1]NR 2020'!N35</f>
        <v>0</v>
      </c>
      <c r="I35" s="49">
        <f t="shared" si="7"/>
        <v>21087</v>
      </c>
      <c r="J35" s="57">
        <f>'[1]NR 2020'!Y35</f>
        <v>21751</v>
      </c>
      <c r="K35" s="58">
        <f>'[1]NR 2020'!Z35</f>
        <v>20</v>
      </c>
      <c r="L35" s="59">
        <f t="shared" si="8"/>
        <v>21771</v>
      </c>
      <c r="M35" s="104">
        <v>22576</v>
      </c>
      <c r="N35" s="104">
        <v>24</v>
      </c>
      <c r="O35" s="48">
        <f t="shared" si="9"/>
        <v>22600</v>
      </c>
      <c r="P35" s="104">
        <v>22936</v>
      </c>
      <c r="Q35" s="104">
        <v>24</v>
      </c>
      <c r="R35" s="48">
        <f t="shared" si="10"/>
        <v>22960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3.3</v>
      </c>
      <c r="E36" s="47">
        <f>'[1]NR 2020'!H36</f>
        <v>0</v>
      </c>
      <c r="F36" s="48">
        <f t="shared" si="6"/>
        <v>3.3</v>
      </c>
      <c r="G36" s="46">
        <f>'[1]NR 2020'!M36</f>
        <v>2</v>
      </c>
      <c r="H36" s="47">
        <f>'[1]NR 2020'!N36</f>
        <v>0</v>
      </c>
      <c r="I36" s="49">
        <f t="shared" si="7"/>
        <v>2</v>
      </c>
      <c r="J36" s="57">
        <f>'[1]NR 2020'!Y36</f>
        <v>4</v>
      </c>
      <c r="K36" s="58">
        <f>'[1]NR 2020'!Z36</f>
        <v>0</v>
      </c>
      <c r="L36" s="59">
        <f t="shared" si="8"/>
        <v>4</v>
      </c>
      <c r="M36" s="104">
        <v>5</v>
      </c>
      <c r="N36" s="104"/>
      <c r="O36" s="48">
        <f t="shared" si="9"/>
        <v>5</v>
      </c>
      <c r="P36" s="104">
        <v>5</v>
      </c>
      <c r="Q36" s="104"/>
      <c r="R36" s="48">
        <f t="shared" si="10"/>
        <v>5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487.1</v>
      </c>
      <c r="E37" s="47">
        <f>'[1]NR 2020'!H37</f>
        <v>0</v>
      </c>
      <c r="F37" s="48">
        <f t="shared" si="6"/>
        <v>487.1</v>
      </c>
      <c r="G37" s="46">
        <f>'[1]NR 2020'!M37</f>
        <v>1589</v>
      </c>
      <c r="H37" s="47">
        <f>'[1]NR 2020'!N37</f>
        <v>0</v>
      </c>
      <c r="I37" s="49">
        <f t="shared" si="7"/>
        <v>1589</v>
      </c>
      <c r="J37" s="57">
        <f>'[1]NR 2020'!Y37</f>
        <v>1432</v>
      </c>
      <c r="K37" s="58">
        <f>'[1]NR 2020'!Z37</f>
        <v>0</v>
      </c>
      <c r="L37" s="59">
        <f t="shared" si="8"/>
        <v>1432</v>
      </c>
      <c r="M37" s="104">
        <v>1351</v>
      </c>
      <c r="N37" s="104"/>
      <c r="O37" s="48">
        <f t="shared" si="9"/>
        <v>1351</v>
      </c>
      <c r="P37" s="104">
        <v>1106</v>
      </c>
      <c r="Q37" s="104"/>
      <c r="R37" s="48">
        <f t="shared" si="10"/>
        <v>1106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3442</v>
      </c>
      <c r="E38" s="47">
        <f>'[1]NR 2020'!H38</f>
        <v>4.8</v>
      </c>
      <c r="F38" s="72">
        <f t="shared" si="6"/>
        <v>3446.8</v>
      </c>
      <c r="G38" s="46">
        <f>'[1]NR 2020'!M38</f>
        <v>3992.6000000000004</v>
      </c>
      <c r="H38" s="47">
        <f>'[1]NR 2020'!N38</f>
        <v>0</v>
      </c>
      <c r="I38" s="73">
        <f t="shared" si="7"/>
        <v>3992.6000000000004</v>
      </c>
      <c r="J38" s="57">
        <f>'[1]NR 2020'!Y38</f>
        <v>4154</v>
      </c>
      <c r="K38" s="58">
        <f>'[1]NR 2020'!Z38</f>
        <v>0</v>
      </c>
      <c r="L38" s="59">
        <f t="shared" si="8"/>
        <v>4154</v>
      </c>
      <c r="M38" s="109">
        <v>4200</v>
      </c>
      <c r="N38" s="109"/>
      <c r="O38" s="72">
        <f t="shared" si="9"/>
        <v>4200</v>
      </c>
      <c r="P38" s="109">
        <v>4300</v>
      </c>
      <c r="Q38" s="109"/>
      <c r="R38" s="72">
        <f t="shared" si="10"/>
        <v>4300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107152</v>
      </c>
      <c r="E39" s="111">
        <f>SUM(E28:E32)+SUM(E35:E38)</f>
        <v>90.200000000000017</v>
      </c>
      <c r="F39" s="112">
        <f>SUM(F35:F38)+SUM(F28:F32)</f>
        <v>107242.2</v>
      </c>
      <c r="G39" s="111">
        <f>SUM(G28:G32)+SUM(G35:G38)</f>
        <v>119387.4</v>
      </c>
      <c r="H39" s="111">
        <f>SUM(H28:H32)+SUM(H35:H38)</f>
        <v>0</v>
      </c>
      <c r="I39" s="113">
        <f>SUM(I35:I38)+SUM(I28:I32)</f>
        <v>119387.4</v>
      </c>
      <c r="J39" s="114">
        <f>SUM(J28:J32)+SUM(J35:J38)</f>
        <v>124576</v>
      </c>
      <c r="K39" s="115">
        <f>SUM(K28:K32)+SUM(K35:K38)</f>
        <v>83</v>
      </c>
      <c r="L39" s="114">
        <f>SUM(L35:L38)+SUM(L28:L32)</f>
        <v>124659</v>
      </c>
      <c r="M39" s="111">
        <f>SUM(M28:M32)+SUM(M35:M38)</f>
        <v>128782</v>
      </c>
      <c r="N39" s="111">
        <f>SUM(N28:N32)+SUM(N35:N38)</f>
        <v>99</v>
      </c>
      <c r="O39" s="112">
        <f>SUM(O35:O38)+SUM(O28:O32)</f>
        <v>128881</v>
      </c>
      <c r="P39" s="111">
        <f>SUM(P28:P32)+SUM(P35:P38)</f>
        <v>131682</v>
      </c>
      <c r="Q39" s="111">
        <f>SUM(Q28:Q32)+SUM(Q35:Q38)</f>
        <v>99</v>
      </c>
      <c r="R39" s="112">
        <f>SUM(R35:R38)+SUM(R28:R32)</f>
        <v>131781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0</v>
      </c>
      <c r="E40" s="118">
        <f t="shared" si="11"/>
        <v>84</v>
      </c>
      <c r="F40" s="119">
        <f t="shared" si="11"/>
        <v>84</v>
      </c>
      <c r="G40" s="118">
        <f t="shared" si="11"/>
        <v>-94623.4</v>
      </c>
      <c r="H40" s="118">
        <f t="shared" si="11"/>
        <v>41492</v>
      </c>
      <c r="I40" s="120">
        <f t="shared" si="11"/>
        <v>-53131.399999999994</v>
      </c>
      <c r="J40" s="118">
        <f t="shared" si="11"/>
        <v>-90</v>
      </c>
      <c r="K40" s="118">
        <f t="shared" si="11"/>
        <v>90</v>
      </c>
      <c r="L40" s="119">
        <f t="shared" si="11"/>
        <v>0</v>
      </c>
      <c r="M40" s="121">
        <f t="shared" si="11"/>
        <v>-82</v>
      </c>
      <c r="N40" s="118">
        <f t="shared" si="11"/>
        <v>82</v>
      </c>
      <c r="O40" s="119">
        <f t="shared" si="11"/>
        <v>0</v>
      </c>
      <c r="P40" s="118">
        <f t="shared" si="11"/>
        <v>-82</v>
      </c>
      <c r="Q40" s="118">
        <f t="shared" si="11"/>
        <v>82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-20588.2</v>
      </c>
      <c r="G41" s="124"/>
      <c r="H41" s="127"/>
      <c r="I41" s="128">
        <f>I40-G16</f>
        <v>-77725.399999999994</v>
      </c>
      <c r="J41" s="129"/>
      <c r="K41" s="127"/>
      <c r="L41" s="126">
        <f>L40-J16</f>
        <v>-26508.400000000001</v>
      </c>
      <c r="M41" s="130"/>
      <c r="N41" s="127"/>
      <c r="O41" s="126">
        <f>O40-M16</f>
        <v>-27800</v>
      </c>
      <c r="P41" s="124"/>
      <c r="Q41" s="127"/>
      <c r="R41" s="126">
        <f>R40-P16</f>
        <v>-28200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225</v>
      </c>
      <c r="E44" s="134"/>
      <c r="F44" s="140"/>
      <c r="G44" s="142">
        <v>224</v>
      </c>
      <c r="H44" s="143"/>
      <c r="I44" s="143"/>
      <c r="J44" s="142">
        <v>0</v>
      </c>
      <c r="K44" s="143"/>
      <c r="L44" s="143"/>
      <c r="M44" s="142">
        <v>0</v>
      </c>
      <c r="N44" s="3"/>
      <c r="O44" s="3"/>
      <c r="P44" s="142">
        <v>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1484.3</v>
      </c>
      <c r="E51" s="134"/>
      <c r="F51" s="3"/>
      <c r="G51" s="155">
        <v>1528.3</v>
      </c>
      <c r="H51" s="3"/>
      <c r="I51" s="3"/>
      <c r="J51" s="155">
        <v>589</v>
      </c>
      <c r="K51" s="3"/>
      <c r="L51" s="156"/>
      <c r="M51" s="155">
        <v>679</v>
      </c>
      <c r="N51" s="156"/>
      <c r="O51" s="156"/>
      <c r="P51" s="155">
        <v>761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229</v>
      </c>
      <c r="E52" s="134"/>
      <c r="F52" s="3"/>
      <c r="G52" s="155">
        <v>730</v>
      </c>
      <c r="H52" s="3"/>
      <c r="I52" s="3"/>
      <c r="J52" s="155">
        <v>524.5</v>
      </c>
      <c r="K52" s="3"/>
      <c r="L52" s="156"/>
      <c r="M52" s="155">
        <v>200</v>
      </c>
      <c r="N52" s="156"/>
      <c r="O52" s="156"/>
      <c r="P52" s="155">
        <v>300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109.6</v>
      </c>
      <c r="E53" s="134"/>
      <c r="F53" s="3"/>
      <c r="G53" s="155">
        <v>109.6</v>
      </c>
      <c r="H53" s="3"/>
      <c r="I53" s="3"/>
      <c r="J53" s="155">
        <v>109.6</v>
      </c>
      <c r="K53" s="3"/>
      <c r="L53" s="156"/>
      <c r="M53" s="155">
        <v>109.6</v>
      </c>
      <c r="N53" s="156"/>
      <c r="O53" s="156"/>
      <c r="P53" s="155">
        <v>109.6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340.8</v>
      </c>
      <c r="E54" s="134"/>
      <c r="F54" s="3"/>
      <c r="G54" s="155">
        <v>14.8</v>
      </c>
      <c r="H54" s="3"/>
      <c r="I54" s="3"/>
      <c r="J54" s="155">
        <v>213.9</v>
      </c>
      <c r="K54" s="3"/>
      <c r="L54" s="156"/>
      <c r="M54" s="155">
        <v>200</v>
      </c>
      <c r="N54" s="156"/>
      <c r="O54" s="156"/>
      <c r="P54" s="155">
        <v>200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200.8</v>
      </c>
      <c r="E57" s="134"/>
      <c r="F57" s="140"/>
      <c r="G57" s="158">
        <v>198</v>
      </c>
      <c r="H57" s="134"/>
      <c r="I57" s="140"/>
      <c r="J57" s="158">
        <v>198</v>
      </c>
      <c r="K57" s="140"/>
      <c r="L57" s="3"/>
      <c r="M57" s="158">
        <v>198</v>
      </c>
      <c r="N57" s="3"/>
      <c r="O57" s="3"/>
      <c r="P57" s="158">
        <v>198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65"/>
      <c r="D60" s="166"/>
      <c r="E60" s="166"/>
      <c r="F60" s="166"/>
      <c r="G60" s="166"/>
      <c r="H60" s="166"/>
      <c r="I60" s="166"/>
      <c r="J60" s="166"/>
      <c r="K60" s="166"/>
      <c r="L60" s="136"/>
      <c r="M60" s="136"/>
      <c r="N60" s="136"/>
      <c r="O60" s="136"/>
      <c r="P60" s="136"/>
      <c r="Q60" s="136"/>
      <c r="R60" s="167"/>
      <c r="S60" s="3"/>
    </row>
    <row r="61" spans="1:19" x14ac:dyDescent="0.25">
      <c r="A61" s="1"/>
      <c r="B61" s="168" t="s">
        <v>91</v>
      </c>
      <c r="C61" s="165"/>
      <c r="D61" s="166"/>
      <c r="E61" s="166"/>
      <c r="F61" s="166"/>
      <c r="G61" s="166"/>
      <c r="H61" s="166"/>
      <c r="I61" s="166"/>
      <c r="J61" s="166"/>
      <c r="K61" s="166"/>
      <c r="L61" s="136"/>
      <c r="M61" s="136"/>
      <c r="N61" s="136"/>
      <c r="O61" s="136"/>
      <c r="P61" s="136"/>
      <c r="Q61" s="136"/>
      <c r="R61" s="167"/>
      <c r="S61" s="3"/>
    </row>
    <row r="62" spans="1:19" x14ac:dyDescent="0.25">
      <c r="A62" s="1"/>
      <c r="B62" s="169" t="s">
        <v>92</v>
      </c>
      <c r="C62" s="165"/>
      <c r="D62" s="166"/>
      <c r="E62" s="166"/>
      <c r="F62" s="166"/>
      <c r="G62" s="166"/>
      <c r="H62" s="166"/>
      <c r="I62" s="166"/>
      <c r="J62" s="166"/>
      <c r="K62" s="166"/>
      <c r="L62" s="136"/>
      <c r="M62" s="136"/>
      <c r="N62" s="136"/>
      <c r="O62" s="136"/>
      <c r="P62" s="136"/>
      <c r="Q62" s="136"/>
      <c r="R62" s="167"/>
      <c r="S62" s="3"/>
    </row>
    <row r="63" spans="1:19" x14ac:dyDescent="0.25">
      <c r="A63" s="1"/>
      <c r="B63" s="168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67"/>
      <c r="S63" s="3"/>
    </row>
    <row r="64" spans="1:19" ht="34.5" customHeight="1" x14ac:dyDescent="0.25">
      <c r="A64" s="1"/>
      <c r="B64" s="170" t="s">
        <v>93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3"/>
    </row>
    <row r="65" spans="1:19" x14ac:dyDescent="0.25">
      <c r="A65" s="1"/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3"/>
    </row>
    <row r="66" spans="1:19" x14ac:dyDescent="0.25">
      <c r="A66" s="1"/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36"/>
      <c r="M66" s="136"/>
      <c r="N66" s="136"/>
      <c r="O66" s="136"/>
      <c r="P66" s="136"/>
      <c r="Q66" s="136"/>
      <c r="R66" s="167"/>
      <c r="S66" s="3"/>
    </row>
    <row r="67" spans="1:19" x14ac:dyDescent="0.25">
      <c r="A67" s="1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36"/>
      <c r="M67" s="136"/>
      <c r="N67" s="136"/>
      <c r="O67" s="136"/>
      <c r="P67" s="136"/>
      <c r="Q67" s="136"/>
      <c r="R67" s="167"/>
      <c r="S67" s="3"/>
    </row>
    <row r="68" spans="1:19" x14ac:dyDescent="0.25">
      <c r="A68" s="1"/>
      <c r="B68" s="176"/>
      <c r="C68" s="177"/>
      <c r="D68" s="178"/>
      <c r="E68" s="178"/>
      <c r="F68" s="178"/>
      <c r="G68" s="178"/>
      <c r="H68" s="178"/>
      <c r="I68" s="178"/>
      <c r="J68" s="178"/>
      <c r="K68" s="178"/>
      <c r="L68" s="136"/>
      <c r="M68" s="136"/>
      <c r="N68" s="136"/>
      <c r="O68" s="136"/>
      <c r="P68" s="136"/>
      <c r="Q68" s="136"/>
      <c r="R68" s="167"/>
      <c r="S68" s="3"/>
    </row>
    <row r="69" spans="1:19" x14ac:dyDescent="0.25">
      <c r="A69" s="1"/>
      <c r="B69" s="179"/>
      <c r="C69" s="180"/>
      <c r="D69" s="178"/>
      <c r="E69" s="178"/>
      <c r="F69" s="178"/>
      <c r="G69" s="178"/>
      <c r="H69" s="178"/>
      <c r="I69" s="178"/>
      <c r="J69" s="178"/>
      <c r="K69" s="178"/>
      <c r="L69" s="136"/>
      <c r="M69" s="136"/>
      <c r="N69" s="136"/>
      <c r="O69" s="136"/>
      <c r="P69" s="136"/>
      <c r="Q69" s="136"/>
      <c r="R69" s="167"/>
      <c r="S69" s="3"/>
    </row>
    <row r="70" spans="1:19" x14ac:dyDescent="0.25">
      <c r="A70" s="1"/>
      <c r="B70" s="176"/>
      <c r="C70" s="181"/>
      <c r="D70" s="178"/>
      <c r="E70" s="178"/>
      <c r="F70" s="178"/>
      <c r="G70" s="178"/>
      <c r="H70" s="178"/>
      <c r="I70" s="178"/>
      <c r="J70" s="178"/>
      <c r="K70" s="178"/>
      <c r="L70" s="136"/>
      <c r="M70" s="136"/>
      <c r="N70" s="136"/>
      <c r="O70" s="136"/>
      <c r="P70" s="136"/>
      <c r="Q70" s="136"/>
      <c r="R70" s="167"/>
      <c r="S70" s="3"/>
    </row>
    <row r="71" spans="1:19" x14ac:dyDescent="0.25">
      <c r="A71" s="1"/>
      <c r="B71" s="176"/>
      <c r="C71" s="181"/>
      <c r="D71" s="178"/>
      <c r="E71" s="178"/>
      <c r="F71" s="178"/>
      <c r="G71" s="178"/>
      <c r="H71" s="178"/>
      <c r="I71" s="178"/>
      <c r="J71" s="178"/>
      <c r="K71" s="178"/>
      <c r="L71" s="136"/>
      <c r="M71" s="136"/>
      <c r="N71" s="136"/>
      <c r="O71" s="136"/>
      <c r="P71" s="136"/>
      <c r="Q71" s="136"/>
      <c r="R71" s="167"/>
      <c r="S71" s="3"/>
    </row>
    <row r="72" spans="1:19" x14ac:dyDescent="0.25">
      <c r="A72" s="1"/>
      <c r="B72" s="182"/>
      <c r="C72" s="183"/>
      <c r="D72" s="184"/>
      <c r="E72" s="184"/>
      <c r="F72" s="184"/>
      <c r="G72" s="184"/>
      <c r="H72" s="184"/>
      <c r="I72" s="184"/>
      <c r="J72" s="184"/>
      <c r="K72" s="184"/>
      <c r="L72" s="185"/>
      <c r="M72" s="185"/>
      <c r="N72" s="185"/>
      <c r="O72" s="185"/>
      <c r="P72" s="185"/>
      <c r="Q72" s="185"/>
      <c r="R72" s="186"/>
      <c r="S72" s="3"/>
    </row>
    <row r="73" spans="1:19" x14ac:dyDescent="0.25">
      <c r="A73" s="131"/>
      <c r="B73" s="187"/>
      <c r="C73" s="188"/>
      <c r="D73" s="189"/>
      <c r="E73" s="189"/>
      <c r="F73" s="189"/>
      <c r="G73" s="189"/>
      <c r="H73" s="189"/>
      <c r="I73" s="189"/>
      <c r="J73" s="189"/>
      <c r="K73" s="189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90" t="s">
        <v>94</v>
      </c>
      <c r="C75" s="191">
        <v>43696</v>
      </c>
      <c r="D75" s="178" t="s">
        <v>95</v>
      </c>
      <c r="E75" s="190"/>
      <c r="F75" s="190" t="s">
        <v>96</v>
      </c>
      <c r="G75" s="192" t="s">
        <v>97</v>
      </c>
      <c r="H75" s="190"/>
      <c r="I75" s="190"/>
      <c r="J75" s="190"/>
      <c r="K75" s="190"/>
      <c r="L75" s="3"/>
      <c r="M75" s="3"/>
      <c r="N75" s="3"/>
      <c r="O75" s="3"/>
      <c r="P75" s="3"/>
      <c r="Q75" s="3"/>
      <c r="R75" s="3"/>
      <c r="S75" s="3"/>
    </row>
    <row r="76" spans="1:19" ht="7.5" customHeight="1" x14ac:dyDescent="0.25">
      <c r="A76" s="1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"/>
      <c r="B77" s="190"/>
      <c r="C77" s="190"/>
      <c r="D77" s="193"/>
      <c r="E77" s="190"/>
      <c r="F77" s="190" t="s">
        <v>98</v>
      </c>
      <c r="G77" s="194"/>
      <c r="H77" s="190"/>
      <c r="I77" s="190"/>
      <c r="J77" s="190"/>
      <c r="K77" s="190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"/>
      <c r="B78" s="190"/>
      <c r="C78" s="190"/>
      <c r="D78" s="193"/>
      <c r="E78" s="190"/>
      <c r="F78" s="190"/>
      <c r="G78" s="194"/>
      <c r="H78" s="190"/>
      <c r="I78" s="190"/>
      <c r="J78" s="190"/>
      <c r="K78" s="190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131"/>
      <c r="B80" s="187"/>
      <c r="C80" s="188"/>
      <c r="D80" s="189"/>
      <c r="E80" s="189"/>
      <c r="F80" s="189"/>
      <c r="G80" s="189"/>
      <c r="H80" s="189"/>
      <c r="I80" s="189"/>
      <c r="J80" s="189"/>
      <c r="K80" s="189"/>
      <c r="L80" s="3"/>
      <c r="M80" s="3"/>
      <c r="N80" s="3"/>
      <c r="O80" s="3"/>
      <c r="P80" s="3"/>
      <c r="Q80" s="3"/>
      <c r="R80" s="3"/>
      <c r="S80" s="3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t="15" hidden="1" customHeight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t="15" hidden="1" customHeight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</sheetData>
  <mergeCells count="58">
    <mergeCell ref="C46:C47"/>
    <mergeCell ref="D59:K59"/>
    <mergeCell ref="B64:R64"/>
    <mergeCell ref="B65:R65"/>
    <mergeCell ref="B66:K66"/>
    <mergeCell ref="B67:K67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2019-12-09T14:38:02Z</dcterms:created>
  <dcterms:modified xsi:type="dcterms:W3CDTF">2019-12-09T14:38:03Z</dcterms:modified>
</cp:coreProperties>
</file>