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G22" i="3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2" i="3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O39" i="3"/>
  <c r="P24" i="3"/>
  <c r="M40" i="3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<sst xmlns="http://schemas.openxmlformats.org/spreadsheetml/2006/main" count="160" uniqueCount="126">
  <si>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</si>
  <si>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</si>
  <si>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</si>
  <si>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</si>
  <si>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</si>
  <si>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</si>
  <si>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</si>
  <si>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</si>
  <si>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</si>
  <si>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</si>
  <si>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</si>
  <si>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</si>
  <si>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</si>
  <si>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</si>
  <si>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</si>
  <si>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</si>
  <si>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</si>
  <si>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</si>
  <si>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</si>
  <si>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</si>
  <si>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</si>
  <si>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</si>
  <si>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</si>
  <si>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</si>
  <si>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</si>
  <si>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</si>
  <si>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</si>
  <si>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</si>
  <si>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</si>
  <si>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</si>
  <si>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</si>
  <si>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</si>
  <si>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</si>
  <si>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</si>
  <si>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</si>
  <si>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</si>
  <si>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</si>
  <si>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</si>
  <si>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</si>
  <si>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</si>
  <si>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</si>
  <si>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</si>
  <si>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</si>
  <si>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</si>
  <si>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</si>
  <si>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</si>
  <si>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</si>
  <si>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</si>
  <si>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</si>
  <si>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</si>
  <si>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</si>
  <si>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</si>
  <si>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</si>
  <si>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</si>
  <si>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</si>
  <si>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</si>
  <si>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</si>
  <si>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</si>
  <si>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</si>
  <si>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</si>
  <si>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</si>
  <si>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</si>
  <si>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</si>
  <si>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</si>
  <si>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</si>
  <si>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</si>
  <si>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</si>
  <si>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</si>
  <si>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</si>
  <si>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</si>
  <si>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</si>
  <si>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</si>
  <si>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</si>
  <si>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</si>
  <si>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</si>
  <si>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</si>
  <si>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</si>
  <si>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</si>
  <si>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</si>
  <si>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</si>
  <si>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</si>
  <si>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</si>
  <si>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</si>
  <si>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</si>
  <si>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</si>
  <si>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</si>
  <si>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</si>
  <si>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</si>
  <si>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</si>
  <si>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</si>
  <si>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</si>
  <si>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</si>
  <si>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</si>
  <si>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</si>
  <si>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</si>
  <si>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</si>
  <si>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</si>
  <si>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</si>
  <si>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</si>
  <si>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</si>
  <si>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</si>
  <si>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</si>
  <si>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</si>
  <si>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</si>
  <si>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</si>
  <si>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</si>
  <si>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</si>
  <si>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>.....….,- Kč dotace od SMCH na projekty (projekty které škola obdržela od SMCH na základě svých žádostí - zaslané OE)</t>
  </si>
  <si>
    <t>…………...,- Kč zapojení fondů</t>
  </si>
  <si>
    <t>Návrh změny rozpočtu na 2. pololetí 2018</t>
  </si>
  <si>
    <t>Schválený rozpočet na rok 2018 (UPRAVENÝ ROZPOČET)</t>
  </si>
  <si>
    <t>Základní škola Chomutov, Akademika Heyrovského 4539</t>
  </si>
  <si>
    <t>Chomutov, Akademika Heyrovského 4539</t>
  </si>
  <si>
    <t>Účelový příspěvek zřizovatele ve výši …635 tis. se skládá z částky 51 tis. - prevence, 350 tis. mzdy podpora vzděl., 43 tis. navýšení a nař. odvod, 191 tis. 100lympiáda</t>
  </si>
  <si>
    <t>Výnosy - ostatní transfery: 3 417 tis. navýšení mezd v rozpočtu</t>
  </si>
  <si>
    <t>...……,- Kč dotace z fondu Ústeckého kraje na projekty</t>
  </si>
  <si>
    <t xml:space="preserve">792 tis.…. ,- Kč dotace z MŠMT na projekty  (Šablony II.)     </t>
  </si>
  <si>
    <t xml:space="preserve">41 tis. ,- Kč dotace z MŠMT na projekty  (Podpora výuky plavání v základních školách)     </t>
  </si>
  <si>
    <t>67 tis.…….,- Kč dotace od ÚP na mzdy</t>
  </si>
  <si>
    <t xml:space="preserve">350 tis.. ,-Kč rozdíl plánované a skutečné dotace na platy ped. a nep. pracovníků od Ústeckého kraje včetně odvodů OON a ONIV </t>
  </si>
  <si>
    <t>285 tis..,- Kč rozpočtová opatření týkající se navýšení schváleného rozpočtu (posílení mezd, prevence, PU, nařízené odvody -zaslané OŠ)</t>
  </si>
  <si>
    <t>1 535 tis..,- Kč celkem provedená změna</t>
  </si>
  <si>
    <t>čerpání FI - dle změn čerpání FI - nákup kotle, masomlýnku, kopír. stroje, 3D tiskárny a dataprojektoru</t>
  </si>
  <si>
    <t>Alena Bažantová</t>
  </si>
  <si>
    <t>Mgr. Miloš Zelenka</t>
  </si>
  <si>
    <t xml:space="preserve">Na straně výnosů i nákladů dochází ke změně v celkové výši 599 tis Kč.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</si>
</sst>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22" zoomScale="70" zoomScaleNormal="70" zoomScaleSheetLayoutView="80" workbookViewId="0">
      <selection activeCell="J67" sqref="J6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109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0" t="s">
        <v>111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1">
        <v>46789758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1" t="s">
        <v>112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75" t="s">
        <v>37</v>
      </c>
      <c r="C10" s="240" t="s">
        <v>38</v>
      </c>
      <c r="D10" s="178" t="s">
        <v>110</v>
      </c>
      <c r="E10" s="179"/>
      <c r="F10" s="179"/>
      <c r="G10" s="179"/>
      <c r="H10" s="179"/>
      <c r="I10" s="180"/>
      <c r="J10" s="178" t="s">
        <v>99</v>
      </c>
      <c r="K10" s="179"/>
      <c r="L10" s="179"/>
      <c r="M10" s="179"/>
      <c r="N10" s="179"/>
      <c r="O10" s="180"/>
      <c r="P10" s="234" t="s">
        <v>75</v>
      </c>
      <c r="Q10" s="5"/>
    </row>
    <row r="11" spans="1:19" ht="30.75" thickBot="1" x14ac:dyDescent="0.3">
      <c r="A11" s="5"/>
      <c r="B11" s="176"/>
      <c r="C11" s="241"/>
      <c r="D11" s="181" t="s">
        <v>39</v>
      </c>
      <c r="E11" s="182"/>
      <c r="F11" s="182"/>
      <c r="G11" s="183"/>
      <c r="H11" s="9" t="s">
        <v>40</v>
      </c>
      <c r="I11" s="9" t="s">
        <v>66</v>
      </c>
      <c r="J11" s="181" t="s">
        <v>39</v>
      </c>
      <c r="K11" s="182"/>
      <c r="L11" s="182"/>
      <c r="M11" s="183"/>
      <c r="N11" s="9" t="s">
        <v>40</v>
      </c>
      <c r="O11" s="9" t="s">
        <v>66</v>
      </c>
      <c r="P11" s="235"/>
      <c r="Q11" s="5"/>
    </row>
    <row r="12" spans="1:19" ht="15.75" thickBot="1" x14ac:dyDescent="0.3">
      <c r="A12" s="5"/>
      <c r="B12" s="176"/>
      <c r="C12" s="242"/>
      <c r="D12" s="184" t="s">
        <v>67</v>
      </c>
      <c r="E12" s="185"/>
      <c r="F12" s="185"/>
      <c r="G12" s="185"/>
      <c r="H12" s="185"/>
      <c r="I12" s="186"/>
      <c r="J12" s="184" t="s">
        <v>67</v>
      </c>
      <c r="K12" s="185"/>
      <c r="L12" s="185"/>
      <c r="M12" s="185"/>
      <c r="N12" s="185"/>
      <c r="O12" s="186"/>
      <c r="P12" s="235"/>
      <c r="Q12" s="5"/>
    </row>
    <row r="13" spans="1:19" ht="15.75" thickBot="1" x14ac:dyDescent="0.3">
      <c r="A13" s="5"/>
      <c r="B13" s="177"/>
      <c r="C13" s="243"/>
      <c r="D13" s="187" t="s">
        <v>62</v>
      </c>
      <c r="E13" s="188"/>
      <c r="F13" s="188"/>
      <c r="G13" s="189" t="s">
        <v>68</v>
      </c>
      <c r="H13" s="191" t="s">
        <v>71</v>
      </c>
      <c r="I13" s="197" t="s">
        <v>67</v>
      </c>
      <c r="J13" s="187" t="s">
        <v>62</v>
      </c>
      <c r="K13" s="188"/>
      <c r="L13" s="188"/>
      <c r="M13" s="189" t="s">
        <v>68</v>
      </c>
      <c r="N13" s="191" t="s">
        <v>71</v>
      </c>
      <c r="O13" s="197" t="s">
        <v>67</v>
      </c>
      <c r="P13" s="235"/>
      <c r="Q13" s="5"/>
    </row>
    <row r="14" spans="1:19" ht="15.75" thickBot="1" x14ac:dyDescent="0.3">
      <c r="A14" s="5"/>
      <c r="B14" s="10"/>
      <c r="C14" s="11"/>
      <c r="D14" s="170" t="s">
        <v>63</v>
      </c>
      <c r="E14" s="171" t="s">
        <v>106</v>
      </c>
      <c r="F14" s="171" t="s">
        <v>64</v>
      </c>
      <c r="G14" s="190"/>
      <c r="H14" s="192"/>
      <c r="I14" s="198"/>
      <c r="J14" s="170" t="s">
        <v>63</v>
      </c>
      <c r="K14" s="171" t="s">
        <v>106</v>
      </c>
      <c r="L14" s="171" t="s">
        <v>64</v>
      </c>
      <c r="M14" s="190"/>
      <c r="N14" s="192"/>
      <c r="O14" s="198"/>
      <c r="P14" s="236"/>
      <c r="Q14" s="5"/>
    </row>
    <row r="15" spans="1:19" x14ac:dyDescent="0.25">
      <c r="A15" s="5"/>
      <c r="B15" s="39" t="s">
        <v>0</v>
      </c>
      <c r="C15" s="150" t="s">
        <v>52</v>
      </c>
      <c r="D15" s="12"/>
      <c r="E15" s="13"/>
      <c r="F15" s="64">
        <v>2380</v>
      </c>
      <c r="G15" s="71">
        <f>SUM(D15:F15)</f>
        <v>2380</v>
      </c>
      <c r="H15" s="74">
        <v>0</v>
      </c>
      <c r="I15" s="14">
        <f>G15+H15</f>
        <v>2380</v>
      </c>
      <c r="J15" s="12"/>
      <c r="K15" s="13"/>
      <c r="L15" s="64">
        <v>2380</v>
      </c>
      <c r="M15" s="71">
        <f t="shared" ref="M15:M23" si="0">SUM(J15:L15)</f>
        <v>2380</v>
      </c>
      <c r="N15" s="74">
        <v>0</v>
      </c>
      <c r="O15" s="14">
        <f>M15+N15</f>
        <v>2380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1" t="s">
        <v>65</v>
      </c>
      <c r="D16" s="65">
        <v>3710</v>
      </c>
      <c r="E16" s="17"/>
      <c r="F16" s="17"/>
      <c r="G16" s="72">
        <f t="shared" ref="G16:G23" si="1">SUM(D16:F16)</f>
        <v>3710</v>
      </c>
      <c r="H16" s="75"/>
      <c r="I16" s="14">
        <f t="shared" ref="I16:I23" si="2">G16+H16</f>
        <v>3710</v>
      </c>
      <c r="J16" s="65">
        <v>3710</v>
      </c>
      <c r="K16" s="17"/>
      <c r="L16" s="17"/>
      <c r="M16" s="72">
        <f t="shared" si="0"/>
        <v>3710</v>
      </c>
      <c r="N16" s="75"/>
      <c r="O16" s="14">
        <f t="shared" ref="O16:O20" si="3">M16+N16</f>
        <v>3710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2" t="s">
        <v>88</v>
      </c>
      <c r="D17" s="66">
        <v>444</v>
      </c>
      <c r="E17" s="19"/>
      <c r="F17" s="19"/>
      <c r="G17" s="72">
        <f t="shared" si="1"/>
        <v>444</v>
      </c>
      <c r="H17" s="76"/>
      <c r="I17" s="14">
        <f t="shared" si="2"/>
        <v>444</v>
      </c>
      <c r="J17" s="66">
        <v>635</v>
      </c>
      <c r="K17" s="19"/>
      <c r="L17" s="19"/>
      <c r="M17" s="72">
        <f t="shared" si="0"/>
        <v>635</v>
      </c>
      <c r="N17" s="76"/>
      <c r="O17" s="14">
        <f t="shared" si="3"/>
        <v>635</v>
      </c>
      <c r="P17" s="18">
        <f t="shared" si="4"/>
        <v>0.43018018018018017</v>
      </c>
      <c r="Q17" s="5"/>
    </row>
    <row r="18" spans="1:17" x14ac:dyDescent="0.25">
      <c r="A18" s="5"/>
      <c r="B18" s="16" t="s">
        <v>5</v>
      </c>
      <c r="C18" s="153" t="s">
        <v>53</v>
      </c>
      <c r="D18" s="20"/>
      <c r="E18" s="67">
        <v>27197</v>
      </c>
      <c r="F18" s="19"/>
      <c r="G18" s="72">
        <f t="shared" si="1"/>
        <v>27197</v>
      </c>
      <c r="H18" s="74"/>
      <c r="I18" s="14">
        <f t="shared" si="2"/>
        <v>27197</v>
      </c>
      <c r="J18" s="20"/>
      <c r="K18" s="67">
        <v>26798</v>
      </c>
      <c r="L18" s="19"/>
      <c r="M18" s="72">
        <f t="shared" si="0"/>
        <v>26798</v>
      </c>
      <c r="N18" s="74"/>
      <c r="O18" s="14">
        <f t="shared" si="3"/>
        <v>26798</v>
      </c>
      <c r="P18" s="18">
        <f t="shared" si="4"/>
        <v>-1.4670735742912821E-2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4" t="s">
        <v>47</v>
      </c>
      <c r="D20" s="20"/>
      <c r="E20" s="17"/>
      <c r="F20" s="69">
        <v>100</v>
      </c>
      <c r="G20" s="72"/>
      <c r="H20" s="77"/>
      <c r="I20" s="14">
        <v>100</v>
      </c>
      <c r="J20" s="20"/>
      <c r="K20" s="17"/>
      <c r="L20" s="69">
        <v>100</v>
      </c>
      <c r="M20" s="72">
        <f t="shared" si="0"/>
        <v>100</v>
      </c>
      <c r="N20" s="77"/>
      <c r="O20" s="14">
        <f t="shared" si="3"/>
        <v>100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>
        <v>178</v>
      </c>
      <c r="F21" s="69"/>
      <c r="G21" s="72">
        <f t="shared" si="1"/>
        <v>178</v>
      </c>
      <c r="H21" s="78">
        <v>280</v>
      </c>
      <c r="I21" s="14">
        <v>458</v>
      </c>
      <c r="J21" s="20"/>
      <c r="K21" s="17">
        <v>178</v>
      </c>
      <c r="L21" s="69"/>
      <c r="M21" s="72">
        <f t="shared" si="0"/>
        <v>178</v>
      </c>
      <c r="N21" s="78">
        <v>280</v>
      </c>
      <c r="O21" s="14">
        <f>M21+N21</f>
        <v>458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280</v>
      </c>
      <c r="I22" s="14">
        <f t="shared" si="2"/>
        <v>280</v>
      </c>
      <c r="J22" s="20"/>
      <c r="K22" s="17"/>
      <c r="L22" s="69"/>
      <c r="M22" s="72">
        <f t="shared" si="0"/>
        <v>0</v>
      </c>
      <c r="N22" s="78">
        <v>280</v>
      </c>
      <c r="O22" s="14">
        <f t="shared" ref="O22:O23" si="5">M22+N22</f>
        <v>280</v>
      </c>
      <c r="P22" s="18">
        <f t="shared" si="4"/>
        <v>0</v>
      </c>
      <c r="Q22" s="5"/>
    </row>
    <row r="23" spans="1:17" ht="15.75" thickBot="1" x14ac:dyDescent="0.3">
      <c r="A23" s="5"/>
      <c r="B23" s="155" t="s">
        <v>15</v>
      </c>
      <c r="C23" s="156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4154</v>
      </c>
      <c r="E24" s="30">
        <f>SUM(E15:E21)</f>
        <v>27375</v>
      </c>
      <c r="F24" s="30">
        <f>SUM(F15:F21)</f>
        <v>2480</v>
      </c>
      <c r="G24" s="31">
        <f>SUM(D24:F24)</f>
        <v>34009</v>
      </c>
      <c r="H24" s="32">
        <f>SUM(H15:H21)</f>
        <v>280</v>
      </c>
      <c r="I24" s="32">
        <f>SUM(I15:I21)</f>
        <v>34289</v>
      </c>
      <c r="J24" s="29">
        <f>SUM(J15:J21)</f>
        <v>4345</v>
      </c>
      <c r="K24" s="30">
        <f>SUM(K15:K21)</f>
        <v>26976</v>
      </c>
      <c r="L24" s="30">
        <f>SUM(L15:L21)</f>
        <v>2480</v>
      </c>
      <c r="M24" s="31">
        <f>SUM(J24:L24)</f>
        <v>33801</v>
      </c>
      <c r="N24" s="32">
        <f>SUM(N15:N21)</f>
        <v>280</v>
      </c>
      <c r="O24" s="32">
        <f>SUM(O15:O21)</f>
        <v>34081</v>
      </c>
      <c r="P24" s="33">
        <f t="shared" si="4"/>
        <v>-6.0660853334888742E-3</v>
      </c>
      <c r="Q24" s="5"/>
    </row>
    <row r="25" spans="1:17" ht="15.75" thickBot="1" x14ac:dyDescent="0.3">
      <c r="A25" s="5"/>
      <c r="B25" s="34"/>
      <c r="C25" s="35"/>
      <c r="D25" s="199" t="s">
        <v>73</v>
      </c>
      <c r="E25" s="200"/>
      <c r="F25" s="200"/>
      <c r="G25" s="201"/>
      <c r="H25" s="201"/>
      <c r="I25" s="202"/>
      <c r="J25" s="199" t="s">
        <v>73</v>
      </c>
      <c r="K25" s="200"/>
      <c r="L25" s="200"/>
      <c r="M25" s="201"/>
      <c r="N25" s="201"/>
      <c r="O25" s="202"/>
      <c r="P25" s="237" t="s">
        <v>75</v>
      </c>
      <c r="Q25" s="5"/>
    </row>
    <row r="26" spans="1:17" ht="15.75" thickBot="1" x14ac:dyDescent="0.3">
      <c r="A26" s="5"/>
      <c r="B26" s="195" t="s">
        <v>37</v>
      </c>
      <c r="C26" s="240" t="s">
        <v>38</v>
      </c>
      <c r="D26" s="203" t="s">
        <v>74</v>
      </c>
      <c r="E26" s="204"/>
      <c r="F26" s="204"/>
      <c r="G26" s="205" t="s">
        <v>69</v>
      </c>
      <c r="H26" s="207" t="s">
        <v>72</v>
      </c>
      <c r="I26" s="209" t="s">
        <v>73</v>
      </c>
      <c r="J26" s="203" t="s">
        <v>74</v>
      </c>
      <c r="K26" s="204"/>
      <c r="L26" s="204"/>
      <c r="M26" s="205" t="s">
        <v>69</v>
      </c>
      <c r="N26" s="207" t="s">
        <v>72</v>
      </c>
      <c r="O26" s="209" t="s">
        <v>73</v>
      </c>
      <c r="P26" s="238"/>
      <c r="Q26" s="5"/>
    </row>
    <row r="27" spans="1:17" ht="15.75" thickBot="1" x14ac:dyDescent="0.3">
      <c r="A27" s="5"/>
      <c r="B27" s="196"/>
      <c r="C27" s="241"/>
      <c r="D27" s="36" t="s">
        <v>59</v>
      </c>
      <c r="E27" s="37" t="s">
        <v>60</v>
      </c>
      <c r="F27" s="38" t="s">
        <v>61</v>
      </c>
      <c r="G27" s="206"/>
      <c r="H27" s="208"/>
      <c r="I27" s="210"/>
      <c r="J27" s="36" t="s">
        <v>59</v>
      </c>
      <c r="K27" s="37" t="s">
        <v>60</v>
      </c>
      <c r="L27" s="38" t="s">
        <v>61</v>
      </c>
      <c r="M27" s="206"/>
      <c r="N27" s="208"/>
      <c r="O27" s="210"/>
      <c r="P27" s="239"/>
      <c r="Q27" s="5"/>
    </row>
    <row r="28" spans="1:17" x14ac:dyDescent="0.25">
      <c r="A28" s="5"/>
      <c r="B28" s="39" t="s">
        <v>19</v>
      </c>
      <c r="C28" s="40" t="s">
        <v>10</v>
      </c>
      <c r="D28" s="80">
        <v>427</v>
      </c>
      <c r="E28" s="80"/>
      <c r="F28" s="80">
        <v>100</v>
      </c>
      <c r="G28" s="81">
        <f>SUM(D28:F28)</f>
        <v>527</v>
      </c>
      <c r="H28" s="81"/>
      <c r="I28" s="41">
        <f>G28+H28</f>
        <v>527</v>
      </c>
      <c r="J28" s="80">
        <v>427</v>
      </c>
      <c r="K28" s="80"/>
      <c r="L28" s="80">
        <v>100</v>
      </c>
      <c r="M28" s="81">
        <f>SUM(J28:L28)</f>
        <v>527</v>
      </c>
      <c r="N28" s="81"/>
      <c r="O28" s="41">
        <f>M28+N28</f>
        <v>527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359</v>
      </c>
      <c r="E29" s="82">
        <v>630</v>
      </c>
      <c r="F29" s="82">
        <v>1993</v>
      </c>
      <c r="G29" s="83">
        <f t="shared" ref="G29:G38" si="6">SUM(D29:F29)</f>
        <v>2982</v>
      </c>
      <c r="H29" s="84">
        <v>18</v>
      </c>
      <c r="I29" s="14">
        <f t="shared" ref="I29:I38" si="7">G29+H29</f>
        <v>3000</v>
      </c>
      <c r="J29" s="82">
        <v>359</v>
      </c>
      <c r="K29" s="82">
        <v>630</v>
      </c>
      <c r="L29" s="82">
        <v>1993</v>
      </c>
      <c r="M29" s="83">
        <f t="shared" ref="M29:M38" si="8">SUM(J29:L29)</f>
        <v>2982</v>
      </c>
      <c r="N29" s="84">
        <v>18</v>
      </c>
      <c r="O29" s="14">
        <f t="shared" ref="O29:O38" si="9">M29+N29</f>
        <v>3000</v>
      </c>
      <c r="P29" s="18">
        <f t="shared" si="4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1507</v>
      </c>
      <c r="E30" s="85"/>
      <c r="F30" s="85">
        <v>208</v>
      </c>
      <c r="G30" s="83">
        <f t="shared" si="6"/>
        <v>1715</v>
      </c>
      <c r="H30" s="83">
        <v>262</v>
      </c>
      <c r="I30" s="14">
        <f t="shared" si="7"/>
        <v>1977</v>
      </c>
      <c r="J30" s="85">
        <v>1507</v>
      </c>
      <c r="K30" s="85"/>
      <c r="L30" s="85">
        <v>208</v>
      </c>
      <c r="M30" s="83">
        <f t="shared" si="8"/>
        <v>1715</v>
      </c>
      <c r="N30" s="83">
        <v>262</v>
      </c>
      <c r="O30" s="14">
        <f t="shared" si="9"/>
        <v>1977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809</v>
      </c>
      <c r="E31" s="85">
        <v>97</v>
      </c>
      <c r="F31" s="85">
        <v>179</v>
      </c>
      <c r="G31" s="83">
        <f t="shared" si="6"/>
        <v>1085</v>
      </c>
      <c r="H31" s="83"/>
      <c r="I31" s="14">
        <f t="shared" si="7"/>
        <v>1085</v>
      </c>
      <c r="J31" s="85">
        <v>1000</v>
      </c>
      <c r="K31" s="85">
        <v>97</v>
      </c>
      <c r="L31" s="85">
        <v>179</v>
      </c>
      <c r="M31" s="83">
        <f t="shared" si="8"/>
        <v>1276</v>
      </c>
      <c r="N31" s="83"/>
      <c r="O31" s="14">
        <f t="shared" si="9"/>
        <v>1276</v>
      </c>
      <c r="P31" s="18">
        <f t="shared" si="4"/>
        <v>0.17603686635944701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257</v>
      </c>
      <c r="E32" s="85">
        <v>19626</v>
      </c>
      <c r="F32" s="85"/>
      <c r="G32" s="83">
        <f t="shared" si="6"/>
        <v>19883</v>
      </c>
      <c r="H32" s="83"/>
      <c r="I32" s="14">
        <f t="shared" si="7"/>
        <v>19883</v>
      </c>
      <c r="J32" s="86">
        <v>257</v>
      </c>
      <c r="K32" s="85">
        <v>19274</v>
      </c>
      <c r="L32" s="85"/>
      <c r="M32" s="83">
        <f t="shared" si="8"/>
        <v>19531</v>
      </c>
      <c r="N32" s="83"/>
      <c r="O32" s="14">
        <f t="shared" si="9"/>
        <v>19531</v>
      </c>
      <c r="P32" s="18">
        <f t="shared" si="4"/>
        <v>-1.7703565860282655E-2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257</v>
      </c>
      <c r="E33" s="85">
        <v>19426</v>
      </c>
      <c r="F33" s="85"/>
      <c r="G33" s="83">
        <f t="shared" si="6"/>
        <v>19683</v>
      </c>
      <c r="H33" s="83"/>
      <c r="I33" s="14">
        <f t="shared" si="7"/>
        <v>19683</v>
      </c>
      <c r="J33" s="86">
        <v>257</v>
      </c>
      <c r="K33" s="85">
        <v>19194</v>
      </c>
      <c r="L33" s="85"/>
      <c r="M33" s="83">
        <f t="shared" si="8"/>
        <v>19451</v>
      </c>
      <c r="N33" s="83"/>
      <c r="O33" s="14">
        <f t="shared" si="9"/>
        <v>19451</v>
      </c>
      <c r="P33" s="18">
        <f t="shared" si="4"/>
        <v>-1.178682111466748E-2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101</v>
      </c>
      <c r="E34" s="85">
        <v>200</v>
      </c>
      <c r="F34" s="85"/>
      <c r="G34" s="83">
        <f t="shared" si="6"/>
        <v>200</v>
      </c>
      <c r="H34" s="83"/>
      <c r="I34" s="14">
        <f t="shared" si="7"/>
        <v>200</v>
      </c>
      <c r="J34" s="86" t="s">
        <v>101</v>
      </c>
      <c r="K34" s="85">
        <v>80</v>
      </c>
      <c r="L34" s="85"/>
      <c r="M34" s="83">
        <f t="shared" si="8"/>
        <v>80</v>
      </c>
      <c r="N34" s="83"/>
      <c r="O34" s="14">
        <f t="shared" si="9"/>
        <v>80</v>
      </c>
      <c r="P34" s="18">
        <f t="shared" si="4"/>
        <v>-0.6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93</v>
      </c>
      <c r="E35" s="85">
        <v>7022</v>
      </c>
      <c r="F35" s="85"/>
      <c r="G35" s="83">
        <f t="shared" si="6"/>
        <v>7115</v>
      </c>
      <c r="H35" s="83"/>
      <c r="I35" s="14">
        <f t="shared" si="7"/>
        <v>7115</v>
      </c>
      <c r="J35" s="86">
        <v>93</v>
      </c>
      <c r="K35" s="85">
        <v>6975</v>
      </c>
      <c r="L35" s="85"/>
      <c r="M35" s="83">
        <f t="shared" si="8"/>
        <v>7068</v>
      </c>
      <c r="N35" s="83"/>
      <c r="O35" s="14">
        <f t="shared" si="9"/>
        <v>7068</v>
      </c>
      <c r="P35" s="18">
        <f t="shared" si="4"/>
        <v>-6.6057624736472241E-3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101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85" t="s">
        <v>101</v>
      </c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261</v>
      </c>
      <c r="E37" s="85"/>
      <c r="F37" s="85"/>
      <c r="G37" s="83">
        <f t="shared" si="6"/>
        <v>261</v>
      </c>
      <c r="H37" s="83"/>
      <c r="I37" s="14">
        <f t="shared" si="7"/>
        <v>261</v>
      </c>
      <c r="J37" s="85">
        <v>261</v>
      </c>
      <c r="K37" s="85"/>
      <c r="L37" s="85"/>
      <c r="M37" s="83">
        <f t="shared" si="8"/>
        <v>261</v>
      </c>
      <c r="N37" s="83"/>
      <c r="O37" s="14">
        <f t="shared" si="9"/>
        <v>261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16" t="s">
        <v>29</v>
      </c>
      <c r="D38" s="87">
        <v>441</v>
      </c>
      <c r="E38" s="87"/>
      <c r="F38" s="87"/>
      <c r="G38" s="83">
        <f t="shared" si="6"/>
        <v>441</v>
      </c>
      <c r="H38" s="88"/>
      <c r="I38" s="26">
        <f t="shared" si="7"/>
        <v>441</v>
      </c>
      <c r="J38" s="87">
        <v>441</v>
      </c>
      <c r="K38" s="87"/>
      <c r="L38" s="87"/>
      <c r="M38" s="88">
        <f t="shared" si="8"/>
        <v>441</v>
      </c>
      <c r="N38" s="88"/>
      <c r="O38" s="26">
        <f t="shared" si="9"/>
        <v>441</v>
      </c>
      <c r="P38" s="18">
        <f t="shared" si="4"/>
        <v>0</v>
      </c>
      <c r="Q38" s="5"/>
    </row>
    <row r="39" spans="1:17" ht="15.75" thickBot="1" x14ac:dyDescent="0.3">
      <c r="A39" s="5"/>
      <c r="B39" s="27" t="s">
        <v>48</v>
      </c>
      <c r="C39" s="117" t="s">
        <v>31</v>
      </c>
      <c r="D39" s="47">
        <f>SUM(D35:D38)+SUM(D28:D32)</f>
        <v>4154</v>
      </c>
      <c r="E39" s="47">
        <f>SUM(E35:E38)+SUM(E28:E32)</f>
        <v>27375</v>
      </c>
      <c r="F39" s="47">
        <f>SUM(F35:F38)+SUM(F28:F32)</f>
        <v>2480</v>
      </c>
      <c r="G39" s="173">
        <f>SUM(D39:F39)</f>
        <v>34009</v>
      </c>
      <c r="H39" s="48">
        <f>SUM(H28:H32)+SUM(H35:H38)</f>
        <v>280</v>
      </c>
      <c r="I39" s="49">
        <f>SUM(I35:I38)+SUM(I28:I32)</f>
        <v>34289</v>
      </c>
      <c r="J39" s="47">
        <f>SUM(J35:J38)+SUM(J28:J32)</f>
        <v>4345</v>
      </c>
      <c r="K39" s="47">
        <f>SUM(K35:K38)+SUM(K28:K32)</f>
        <v>26976</v>
      </c>
      <c r="L39" s="47">
        <f>SUM(L35:L38)+SUM(L28:L32)</f>
        <v>2480</v>
      </c>
      <c r="M39" s="173">
        <f>SUM(J39:L39)</f>
        <v>33801</v>
      </c>
      <c r="N39" s="48">
        <f>SUM(N28:N32)+SUM(N35:N38)</f>
        <v>280</v>
      </c>
      <c r="O39" s="49">
        <f>SUM(O35:O38)+SUM(O28:O32)</f>
        <v>34081</v>
      </c>
      <c r="P39" s="50">
        <f t="shared" si="4"/>
        <v>-6.0660853334888742E-3</v>
      </c>
      <c r="Q39" s="51"/>
    </row>
    <row r="40" spans="1:17" ht="19.5" thickBot="1" x14ac:dyDescent="0.35">
      <c r="A40" s="5"/>
      <c r="B40" s="121" t="s">
        <v>49</v>
      </c>
      <c r="C40" s="122" t="s">
        <v>51</v>
      </c>
      <c r="D40" s="123">
        <f t="shared" ref="D40:O40" si="10">D24-D39</f>
        <v>0</v>
      </c>
      <c r="E40" s="123">
        <f t="shared" si="10"/>
        <v>0</v>
      </c>
      <c r="F40" s="123">
        <f t="shared" si="10"/>
        <v>0</v>
      </c>
      <c r="G40" s="134">
        <f t="shared" si="10"/>
        <v>0</v>
      </c>
      <c r="H40" s="134">
        <f t="shared" si="10"/>
        <v>0</v>
      </c>
      <c r="I40" s="135">
        <f t="shared" si="10"/>
        <v>0</v>
      </c>
      <c r="J40" s="123">
        <f t="shared" si="10"/>
        <v>0</v>
      </c>
      <c r="K40" s="123">
        <f t="shared" si="10"/>
        <v>0</v>
      </c>
      <c r="L40" s="123">
        <f t="shared" si="10"/>
        <v>0</v>
      </c>
      <c r="M40" s="134">
        <f t="shared" si="10"/>
        <v>0</v>
      </c>
      <c r="N40" s="134">
        <f t="shared" si="10"/>
        <v>0</v>
      </c>
      <c r="O40" s="135">
        <f t="shared" si="10"/>
        <v>0</v>
      </c>
      <c r="P40" s="124" t="e">
        <f t="shared" si="4"/>
        <v>#DIV/0!</v>
      </c>
      <c r="Q40" s="5"/>
    </row>
    <row r="41" spans="1:17" ht="15.75" thickBot="1" x14ac:dyDescent="0.3">
      <c r="A41" s="5"/>
      <c r="B41" s="125" t="s">
        <v>50</v>
      </c>
      <c r="C41" s="126" t="s">
        <v>70</v>
      </c>
      <c r="D41" s="127"/>
      <c r="E41" s="128"/>
      <c r="F41" s="128"/>
      <c r="G41" s="129"/>
      <c r="H41" s="130"/>
      <c r="I41" s="131">
        <f>I40-D16</f>
        <v>-3710</v>
      </c>
      <c r="J41" s="127"/>
      <c r="K41" s="128"/>
      <c r="L41" s="128"/>
      <c r="M41" s="129"/>
      <c r="N41" s="132"/>
      <c r="O41" s="131">
        <f>O40-J16</f>
        <v>-3710</v>
      </c>
      <c r="P41" s="133" t="e">
        <f>(#REF!-O41)/O41</f>
        <v>#REF!</v>
      </c>
      <c r="Q41" s="5"/>
    </row>
    <row r="42" spans="1:17" s="95" customFormat="1" ht="8.25" customHeight="1" thickBot="1" x14ac:dyDescent="0.3">
      <c r="A42" s="92"/>
      <c r="B42" s="93"/>
      <c r="C42" s="55"/>
      <c r="D42" s="94"/>
      <c r="E42" s="56"/>
      <c r="F42" s="56"/>
      <c r="G42" s="92"/>
      <c r="H42" s="56"/>
      <c r="I42" s="56"/>
      <c r="J42" s="94"/>
      <c r="K42" s="56"/>
      <c r="L42" s="56"/>
      <c r="M42" s="92"/>
      <c r="N42" s="56"/>
      <c r="O42" s="56"/>
      <c r="P42" s="58"/>
      <c r="Q42" s="92"/>
    </row>
    <row r="43" spans="1:17" s="95" customFormat="1" ht="15.75" thickBot="1" x14ac:dyDescent="0.3">
      <c r="A43" s="92"/>
      <c r="B43" s="97"/>
      <c r="C43" s="223" t="s">
        <v>93</v>
      </c>
      <c r="D43" s="120" t="s">
        <v>41</v>
      </c>
      <c r="E43" s="52" t="s">
        <v>94</v>
      </c>
      <c r="F43" s="53" t="s">
        <v>36</v>
      </c>
      <c r="G43" s="56"/>
      <c r="H43" s="56"/>
      <c r="I43" s="57"/>
      <c r="J43" s="223" t="s">
        <v>95</v>
      </c>
      <c r="K43" s="225"/>
      <c r="L43" s="226"/>
      <c r="M43" s="109" t="s">
        <v>41</v>
      </c>
      <c r="N43" s="110" t="s">
        <v>94</v>
      </c>
      <c r="O43" s="111" t="s">
        <v>36</v>
      </c>
      <c r="P43" s="58"/>
      <c r="Q43" s="92"/>
    </row>
    <row r="44" spans="1:17" s="4" customFormat="1" ht="15.75" thickBot="1" x14ac:dyDescent="0.3">
      <c r="A44" s="5"/>
      <c r="B44" s="97"/>
      <c r="C44" s="224"/>
      <c r="D44" s="101">
        <v>271</v>
      </c>
      <c r="E44" s="118">
        <v>271</v>
      </c>
      <c r="F44" s="119">
        <v>0</v>
      </c>
      <c r="G44" s="56"/>
      <c r="H44" s="56"/>
      <c r="I44" s="57"/>
      <c r="J44" s="224"/>
      <c r="K44" s="227"/>
      <c r="L44" s="228"/>
      <c r="M44" s="99"/>
      <c r="N44" s="99"/>
      <c r="O44" s="105">
        <v>0</v>
      </c>
      <c r="P44" s="58"/>
      <c r="Q44" s="92"/>
    </row>
    <row r="45" spans="1:17" s="96" customFormat="1" ht="8.25" customHeight="1" thickBot="1" x14ac:dyDescent="0.3">
      <c r="A45" s="92"/>
      <c r="B45" s="97"/>
      <c r="C45" s="55"/>
      <c r="D45" s="98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2"/>
    </row>
    <row r="46" spans="1:17" s="96" customFormat="1" ht="37.5" customHeight="1" thickBot="1" x14ac:dyDescent="0.3">
      <c r="A46" s="92"/>
      <c r="B46" s="97"/>
      <c r="C46" s="223" t="s">
        <v>97</v>
      </c>
      <c r="D46" s="102" t="s">
        <v>100</v>
      </c>
      <c r="E46" s="103" t="s">
        <v>96</v>
      </c>
      <c r="F46" s="56"/>
      <c r="G46" s="56"/>
      <c r="H46" s="56"/>
      <c r="I46" s="57"/>
      <c r="J46" s="223" t="s">
        <v>98</v>
      </c>
      <c r="K46" s="225"/>
      <c r="L46" s="225"/>
      <c r="M46" s="104" t="s">
        <v>100</v>
      </c>
      <c r="N46" s="230" t="s">
        <v>96</v>
      </c>
      <c r="O46" s="231"/>
      <c r="P46" s="58"/>
      <c r="Q46" s="92"/>
    </row>
    <row r="47" spans="1:17" ht="15.75" thickBot="1" x14ac:dyDescent="0.3">
      <c r="A47" s="5"/>
      <c r="B47" s="54"/>
      <c r="C47" s="229"/>
      <c r="D47" s="101">
        <v>0</v>
      </c>
      <c r="E47" s="106">
        <v>0</v>
      </c>
      <c r="F47" s="56"/>
      <c r="G47" s="56"/>
      <c r="H47" s="56"/>
      <c r="I47" s="57"/>
      <c r="J47" s="224"/>
      <c r="K47" s="227"/>
      <c r="L47" s="227"/>
      <c r="M47" s="100">
        <v>0</v>
      </c>
      <c r="N47" s="232">
        <v>0</v>
      </c>
      <c r="O47" s="233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07" t="s">
        <v>92</v>
      </c>
      <c r="D49" s="108" t="s">
        <v>79</v>
      </c>
      <c r="E49" s="108" t="s">
        <v>80</v>
      </c>
      <c r="F49" s="108" t="s">
        <v>81</v>
      </c>
      <c r="G49" s="108" t="s">
        <v>82</v>
      </c>
      <c r="H49" s="56"/>
      <c r="I49" s="114" t="s">
        <v>91</v>
      </c>
      <c r="J49" s="115"/>
      <c r="K49" s="115"/>
      <c r="L49" s="193"/>
      <c r="M49" s="193"/>
      <c r="N49" s="193"/>
      <c r="O49" s="193"/>
      <c r="P49" s="194"/>
      <c r="Q49" s="5"/>
    </row>
    <row r="50" spans="1:17" s="3" customFormat="1" x14ac:dyDescent="0.25">
      <c r="A50" s="5"/>
      <c r="B50" s="54"/>
      <c r="C50" s="59" t="s">
        <v>76</v>
      </c>
      <c r="D50" s="89">
        <v>3696</v>
      </c>
      <c r="E50" s="89">
        <v>1286</v>
      </c>
      <c r="F50" s="89">
        <v>2609</v>
      </c>
      <c r="G50" s="60">
        <v>2373</v>
      </c>
      <c r="H50" s="56"/>
      <c r="I50" s="214" t="s">
        <v>122</v>
      </c>
      <c r="J50" s="215"/>
      <c r="K50" s="215"/>
      <c r="L50" s="215"/>
      <c r="M50" s="215"/>
      <c r="N50" s="215"/>
      <c r="O50" s="215"/>
      <c r="P50" s="216"/>
      <c r="Q50" s="5"/>
    </row>
    <row r="51" spans="1:17" s="3" customFormat="1" x14ac:dyDescent="0.25">
      <c r="A51" s="5"/>
      <c r="B51" s="54"/>
      <c r="C51" s="59" t="s">
        <v>77</v>
      </c>
      <c r="D51" s="89">
        <v>886</v>
      </c>
      <c r="E51" s="89">
        <v>528</v>
      </c>
      <c r="F51" s="89">
        <v>864</v>
      </c>
      <c r="G51" s="60">
        <f t="shared" ref="G51:G54" si="11">D51+E51-F51</f>
        <v>550</v>
      </c>
      <c r="H51" s="56"/>
      <c r="I51" s="214"/>
      <c r="J51" s="215"/>
      <c r="K51" s="215"/>
      <c r="L51" s="215"/>
      <c r="M51" s="215"/>
      <c r="N51" s="215"/>
      <c r="O51" s="215"/>
      <c r="P51" s="216"/>
      <c r="Q51" s="5"/>
    </row>
    <row r="52" spans="1:17" s="3" customFormat="1" x14ac:dyDescent="0.25">
      <c r="A52" s="5"/>
      <c r="B52" s="54"/>
      <c r="C52" s="59" t="s">
        <v>78</v>
      </c>
      <c r="D52" s="89">
        <v>1929</v>
      </c>
      <c r="E52" s="89">
        <v>299</v>
      </c>
      <c r="F52" s="89">
        <v>736</v>
      </c>
      <c r="G52" s="60">
        <f t="shared" si="11"/>
        <v>1492</v>
      </c>
      <c r="H52" s="56"/>
      <c r="I52" s="214"/>
      <c r="J52" s="215"/>
      <c r="K52" s="215"/>
      <c r="L52" s="215"/>
      <c r="M52" s="215"/>
      <c r="N52" s="215"/>
      <c r="O52" s="215"/>
      <c r="P52" s="216"/>
      <c r="Q52" s="5"/>
    </row>
    <row r="53" spans="1:17" s="3" customFormat="1" x14ac:dyDescent="0.25">
      <c r="A53" s="5"/>
      <c r="B53" s="54"/>
      <c r="C53" s="59" t="s">
        <v>103</v>
      </c>
      <c r="D53" s="89">
        <v>471</v>
      </c>
      <c r="E53" s="89">
        <v>75</v>
      </c>
      <c r="F53" s="89">
        <v>300</v>
      </c>
      <c r="G53" s="60">
        <v>246</v>
      </c>
      <c r="H53" s="56"/>
      <c r="I53" s="145"/>
      <c r="J53" s="146"/>
      <c r="K53" s="146"/>
      <c r="L53" s="146"/>
      <c r="M53" s="146"/>
      <c r="N53" s="146"/>
      <c r="O53" s="146"/>
      <c r="P53" s="147"/>
      <c r="Q53" s="5"/>
    </row>
    <row r="54" spans="1:17" s="3" customFormat="1" x14ac:dyDescent="0.25">
      <c r="A54" s="5"/>
      <c r="B54" s="54"/>
      <c r="C54" s="157" t="s">
        <v>104</v>
      </c>
      <c r="D54" s="89">
        <v>410</v>
      </c>
      <c r="E54" s="89">
        <v>384</v>
      </c>
      <c r="F54" s="89">
        <v>709</v>
      </c>
      <c r="G54" s="60">
        <f t="shared" si="11"/>
        <v>85</v>
      </c>
      <c r="H54" s="56"/>
      <c r="I54" s="217"/>
      <c r="J54" s="218"/>
      <c r="K54" s="218"/>
      <c r="L54" s="218"/>
      <c r="M54" s="218"/>
      <c r="N54" s="218"/>
      <c r="O54" s="218"/>
      <c r="P54" s="219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07" t="s">
        <v>83</v>
      </c>
      <c r="D56" s="108" t="s">
        <v>84</v>
      </c>
      <c r="E56" s="108" t="s">
        <v>85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0">
        <v>53.6</v>
      </c>
      <c r="E57" s="90">
        <v>54.7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3" t="s">
        <v>54</v>
      </c>
      <c r="C59" s="112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4"/>
      <c r="Q59" s="5"/>
    </row>
    <row r="60" spans="1:17" s="3" customFormat="1" x14ac:dyDescent="0.25">
      <c r="A60" s="5"/>
      <c r="B60" s="137" t="s">
        <v>102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9"/>
      <c r="Q60" s="5"/>
    </row>
    <row r="61" spans="1:17" s="3" customFormat="1" x14ac:dyDescent="0.25">
      <c r="A61" s="5"/>
      <c r="B61" s="211" t="s">
        <v>113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3"/>
      <c r="Q61" s="5"/>
    </row>
    <row r="62" spans="1:17" s="3" customFormat="1" x14ac:dyDescent="0.25">
      <c r="A62" s="5"/>
      <c r="B62" s="211" t="s">
        <v>114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3"/>
      <c r="Q62" s="5"/>
    </row>
    <row r="63" spans="1:17" s="3" customFormat="1" x14ac:dyDescent="0.25">
      <c r="A63" s="5"/>
      <c r="B63" s="211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3"/>
      <c r="Q63" s="5"/>
    </row>
    <row r="64" spans="1:17" s="3" customFormat="1" x14ac:dyDescent="0.25">
      <c r="A64" s="5"/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3"/>
      <c r="Q64" s="5"/>
    </row>
    <row r="65" spans="1:17" s="3" customFormat="1" x14ac:dyDescent="0.25">
      <c r="A65" s="5"/>
      <c r="B65" s="140" t="s">
        <v>54</v>
      </c>
      <c r="C65" s="96"/>
      <c r="D65" s="96"/>
      <c r="E65" s="96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4"/>
      <c r="Q65" s="5"/>
    </row>
    <row r="66" spans="1:17" s="3" customFormat="1" x14ac:dyDescent="0.25">
      <c r="A66" s="5"/>
      <c r="B66" s="172" t="s">
        <v>125</v>
      </c>
      <c r="C66" s="166"/>
      <c r="D66" s="2"/>
      <c r="E66" s="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4"/>
      <c r="Q66" s="5"/>
    </row>
    <row r="67" spans="1:17" s="3" customFormat="1" x14ac:dyDescent="0.25">
      <c r="A67" s="5"/>
      <c r="B67" s="140" t="s">
        <v>55</v>
      </c>
      <c r="C67" s="141"/>
      <c r="D67" s="2"/>
      <c r="E67" s="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4"/>
      <c r="Q67" s="5"/>
    </row>
    <row r="68" spans="1:17" s="3" customFormat="1" x14ac:dyDescent="0.25">
      <c r="A68" s="5"/>
      <c r="B68" s="140" t="s">
        <v>56</v>
      </c>
      <c r="C68" s="141"/>
      <c r="D68" s="2"/>
      <c r="E68" s="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4"/>
      <c r="Q68" s="5"/>
    </row>
    <row r="69" spans="1:17" s="3" customFormat="1" x14ac:dyDescent="0.25">
      <c r="A69" s="5"/>
      <c r="B69" s="158" t="s">
        <v>57</v>
      </c>
      <c r="C69" s="159"/>
      <c r="D69" s="160"/>
      <c r="E69" s="160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5"/>
    </row>
    <row r="70" spans="1:17" s="3" customFormat="1" x14ac:dyDescent="0.25">
      <c r="A70" s="92"/>
      <c r="B70" s="162"/>
      <c r="C70" s="161"/>
      <c r="D70" s="162"/>
      <c r="E70" s="162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92"/>
    </row>
    <row r="71" spans="1:17" s="3" customFormat="1" x14ac:dyDescent="0.25">
      <c r="A71" s="92"/>
      <c r="B71" s="162"/>
      <c r="C71" s="161"/>
      <c r="D71" s="162"/>
      <c r="E71" s="162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92"/>
    </row>
    <row r="72" spans="1:17" s="3" customFormat="1" x14ac:dyDescent="0.25">
      <c r="A72" s="92"/>
      <c r="B72" s="113" t="s">
        <v>105</v>
      </c>
      <c r="C72" s="169"/>
      <c r="D72" s="167"/>
      <c r="E72" s="167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5"/>
      <c r="Q72" s="92"/>
    </row>
    <row r="73" spans="1:17" s="3" customFormat="1" x14ac:dyDescent="0.25">
      <c r="A73" s="92"/>
      <c r="B73" s="168"/>
      <c r="C73" s="141"/>
      <c r="D73" s="166"/>
      <c r="E73" s="166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4"/>
      <c r="Q73" s="92"/>
    </row>
    <row r="74" spans="1:17" s="3" customFormat="1" x14ac:dyDescent="0.25">
      <c r="A74" s="5"/>
      <c r="B74" s="140" t="s">
        <v>58</v>
      </c>
      <c r="C74" s="2"/>
      <c r="D74" s="2"/>
      <c r="E74" s="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4"/>
      <c r="Q74" s="5"/>
    </row>
    <row r="75" spans="1:17" s="3" customFormat="1" x14ac:dyDescent="0.25">
      <c r="A75" s="5"/>
      <c r="B75" s="140"/>
      <c r="C75" s="2"/>
      <c r="D75" s="2"/>
      <c r="E75" s="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4"/>
      <c r="Q75" s="5"/>
    </row>
    <row r="76" spans="1:17" s="3" customFormat="1" x14ac:dyDescent="0.25">
      <c r="A76" s="5"/>
      <c r="B76" s="140" t="s">
        <v>120</v>
      </c>
      <c r="C76" s="2"/>
      <c r="D76" s="2"/>
      <c r="E76" s="2"/>
      <c r="F76" s="174"/>
      <c r="G76" s="143"/>
      <c r="H76" s="143"/>
      <c r="I76" s="143"/>
      <c r="J76" s="143"/>
      <c r="K76" s="143"/>
      <c r="L76" s="143"/>
      <c r="M76" s="143"/>
      <c r="N76" s="143"/>
      <c r="O76" s="143"/>
      <c r="P76" s="144"/>
      <c r="Q76" s="5"/>
    </row>
    <row r="77" spans="1:17" s="3" customFormat="1" x14ac:dyDescent="0.25">
      <c r="A77" s="5"/>
      <c r="B77" s="140" t="s">
        <v>107</v>
      </c>
      <c r="C77" s="2"/>
      <c r="D77" s="2"/>
      <c r="E77" s="2"/>
      <c r="F77" s="174"/>
      <c r="G77" s="143"/>
      <c r="H77" s="143"/>
      <c r="I77" s="143"/>
      <c r="J77" s="143"/>
      <c r="K77" s="143"/>
      <c r="L77" s="143"/>
      <c r="M77" s="143"/>
      <c r="N77" s="143"/>
      <c r="O77" s="143"/>
      <c r="P77" s="144"/>
      <c r="Q77" s="5"/>
    </row>
    <row r="78" spans="1:17" s="3" customFormat="1" x14ac:dyDescent="0.25">
      <c r="A78" s="5"/>
      <c r="B78" s="140" t="s">
        <v>115</v>
      </c>
      <c r="C78" s="2"/>
      <c r="D78" s="2"/>
      <c r="E78" s="2"/>
      <c r="F78" s="174"/>
      <c r="G78" s="143"/>
      <c r="H78" s="143"/>
      <c r="I78" s="143"/>
      <c r="J78" s="143"/>
      <c r="K78" s="143"/>
      <c r="L78" s="143"/>
      <c r="M78" s="143"/>
      <c r="N78" s="143"/>
      <c r="O78" s="143"/>
      <c r="P78" s="144"/>
      <c r="Q78" s="5"/>
    </row>
    <row r="79" spans="1:17" s="3" customFormat="1" x14ac:dyDescent="0.25">
      <c r="A79" s="5"/>
      <c r="B79" s="140" t="s">
        <v>116</v>
      </c>
      <c r="C79" s="2"/>
      <c r="D79" s="2"/>
      <c r="E79" s="2"/>
      <c r="F79" s="174"/>
      <c r="G79" s="143"/>
      <c r="H79" s="143"/>
      <c r="I79" s="143"/>
      <c r="J79" s="143"/>
      <c r="K79" s="143"/>
      <c r="L79" s="143"/>
      <c r="M79" s="143"/>
      <c r="N79" s="143"/>
      <c r="O79" s="143"/>
      <c r="P79" s="144"/>
      <c r="Q79" s="5"/>
    </row>
    <row r="80" spans="1:17" s="3" customFormat="1" x14ac:dyDescent="0.25">
      <c r="A80" s="5"/>
      <c r="B80" s="140" t="s">
        <v>117</v>
      </c>
      <c r="C80" s="2"/>
      <c r="D80" s="2"/>
      <c r="E80" s="2"/>
      <c r="F80" s="174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5"/>
    </row>
    <row r="81" spans="1:17" s="3" customFormat="1" x14ac:dyDescent="0.25">
      <c r="A81" s="5"/>
      <c r="B81" s="140" t="s">
        <v>118</v>
      </c>
      <c r="C81" s="2"/>
      <c r="D81" s="2"/>
      <c r="E81" s="2"/>
      <c r="F81" s="174"/>
      <c r="G81" s="143"/>
      <c r="H81" s="143"/>
      <c r="I81" s="143"/>
      <c r="J81" s="143"/>
      <c r="K81" s="143"/>
      <c r="L81" s="143"/>
      <c r="M81" s="143"/>
      <c r="N81" s="143"/>
      <c r="O81" s="143"/>
      <c r="P81" s="144"/>
      <c r="Q81" s="5"/>
    </row>
    <row r="82" spans="1:17" s="3" customFormat="1" x14ac:dyDescent="0.25">
      <c r="A82" s="5"/>
      <c r="B82" s="140" t="s">
        <v>119</v>
      </c>
      <c r="C82" s="2"/>
      <c r="D82" s="2"/>
      <c r="E82" s="2"/>
      <c r="F82" s="174"/>
      <c r="G82" s="143"/>
      <c r="H82" s="143"/>
      <c r="I82" s="143"/>
      <c r="J82" s="143"/>
      <c r="K82" s="143"/>
      <c r="L82" s="143"/>
      <c r="M82" s="143"/>
      <c r="N82" s="143"/>
      <c r="O82" s="143"/>
      <c r="P82" s="144"/>
      <c r="Q82" s="5"/>
    </row>
    <row r="83" spans="1:17" s="3" customFormat="1" x14ac:dyDescent="0.25">
      <c r="A83" s="5"/>
      <c r="B83" s="172" t="s">
        <v>108</v>
      </c>
      <c r="C83" s="166"/>
      <c r="D83" s="166"/>
      <c r="E83" s="2"/>
      <c r="F83" s="174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5"/>
    </row>
    <row r="84" spans="1:17" s="3" customFormat="1" x14ac:dyDescent="0.25">
      <c r="A84" s="5"/>
      <c r="B84" s="140" t="s">
        <v>121</v>
      </c>
      <c r="C84" s="2"/>
      <c r="D84" s="2"/>
      <c r="E84" s="2"/>
      <c r="F84" s="174"/>
      <c r="G84" s="143"/>
      <c r="H84" s="143"/>
      <c r="I84" s="143"/>
      <c r="J84" s="143"/>
      <c r="K84" s="143"/>
      <c r="L84" s="143"/>
      <c r="M84" s="143"/>
      <c r="N84" s="143"/>
      <c r="O84" s="143"/>
      <c r="P84" s="144"/>
      <c r="Q84" s="5"/>
    </row>
    <row r="85" spans="1:17" s="3" customFormat="1" x14ac:dyDescent="0.25">
      <c r="A85" s="5"/>
      <c r="B85" s="142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4"/>
      <c r="Q85" s="5"/>
    </row>
    <row r="86" spans="1:17" s="3" customFormat="1" x14ac:dyDescent="0.25">
      <c r="A86" s="5"/>
      <c r="B86" s="142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5"/>
    </row>
    <row r="87" spans="1:17" s="3" customFormat="1" x14ac:dyDescent="0.25">
      <c r="A87" s="5"/>
      <c r="B87" s="142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4"/>
      <c r="Q87" s="5"/>
    </row>
    <row r="88" spans="1:17" s="3" customFormat="1" x14ac:dyDescent="0.25">
      <c r="A88" s="5"/>
      <c r="B88" s="142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4"/>
      <c r="Q88" s="5"/>
    </row>
    <row r="89" spans="1:17" s="3" customFormat="1" x14ac:dyDescent="0.25">
      <c r="A89" s="5"/>
      <c r="B89" s="142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5"/>
    </row>
    <row r="90" spans="1:17" s="3" customFormat="1" x14ac:dyDescent="0.25">
      <c r="A90" s="5"/>
      <c r="B90" s="142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4"/>
      <c r="Q90" s="5"/>
    </row>
    <row r="91" spans="1:17" s="3" customFormat="1" x14ac:dyDescent="0.25">
      <c r="A91" s="5"/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4"/>
      <c r="Q91" s="5"/>
    </row>
    <row r="92" spans="1:17" s="3" customFormat="1" x14ac:dyDescent="0.25">
      <c r="A92" s="5"/>
      <c r="B92" s="14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4"/>
      <c r="Q92" s="5"/>
    </row>
    <row r="93" spans="1:17" s="3" customFormat="1" x14ac:dyDescent="0.25">
      <c r="A93" s="5"/>
      <c r="B93" s="14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4"/>
      <c r="Q93" s="5"/>
    </row>
    <row r="94" spans="1:17" s="3" customFormat="1" x14ac:dyDescent="0.25">
      <c r="A94" s="5"/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4"/>
      <c r="Q94" s="5"/>
    </row>
    <row r="95" spans="1:17" s="3" customFormat="1" x14ac:dyDescent="0.25">
      <c r="A95" s="5"/>
      <c r="B95" s="142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4"/>
      <c r="Q95" s="5"/>
    </row>
    <row r="96" spans="1:17" s="3" customFormat="1" x14ac:dyDescent="0.25">
      <c r="A96" s="5"/>
      <c r="B96" s="142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4"/>
      <c r="Q96" s="5"/>
    </row>
    <row r="97" spans="1:17" s="3" customFormat="1" x14ac:dyDescent="0.25">
      <c r="A97" s="5"/>
      <c r="B97" s="142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4"/>
      <c r="Q97" s="5"/>
    </row>
    <row r="98" spans="1:17" s="3" customFormat="1" x14ac:dyDescent="0.25">
      <c r="A98" s="5"/>
      <c r="B98" s="142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4"/>
      <c r="Q98" s="5"/>
    </row>
    <row r="99" spans="1:17" s="3" customFormat="1" x14ac:dyDescent="0.25">
      <c r="A99" s="5"/>
      <c r="B99" s="142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4"/>
      <c r="Q99" s="5"/>
    </row>
    <row r="100" spans="1:17" s="3" customFormat="1" x14ac:dyDescent="0.25">
      <c r="A100" s="5"/>
      <c r="B100" s="142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4"/>
      <c r="Q100" s="5"/>
    </row>
    <row r="101" spans="1:17" s="3" customFormat="1" x14ac:dyDescent="0.25">
      <c r="A101" s="5"/>
      <c r="B101" s="142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4"/>
      <c r="Q101" s="5"/>
    </row>
    <row r="102" spans="1:17" s="3" customFormat="1" x14ac:dyDescent="0.25">
      <c r="A102" s="5"/>
      <c r="B102" s="142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4"/>
      <c r="Q102" s="5"/>
    </row>
    <row r="103" spans="1:17" s="3" customFormat="1" x14ac:dyDescent="0.25">
      <c r="A103" s="5"/>
      <c r="B103" s="142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4"/>
      <c r="Q103" s="5"/>
    </row>
    <row r="104" spans="1:17" s="3" customFormat="1" x14ac:dyDescent="0.25">
      <c r="A104" s="5"/>
      <c r="B104" s="142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4"/>
      <c r="Q104" s="5"/>
    </row>
    <row r="105" spans="1:17" s="3" customFormat="1" x14ac:dyDescent="0.25">
      <c r="A105" s="5"/>
      <c r="B105" s="142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4"/>
      <c r="Q105" s="5"/>
    </row>
    <row r="106" spans="1:17" s="3" customFormat="1" x14ac:dyDescent="0.25">
      <c r="A106" s="5"/>
      <c r="B106" s="245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7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90</v>
      </c>
      <c r="C108" s="136">
        <v>43445</v>
      </c>
      <c r="D108" s="61" t="s">
        <v>86</v>
      </c>
      <c r="E108" s="212" t="s">
        <v>123</v>
      </c>
      <c r="F108" s="212"/>
      <c r="G108" s="212"/>
      <c r="H108" s="61"/>
      <c r="I108" s="61" t="s">
        <v>87</v>
      </c>
      <c r="J108" s="244" t="s">
        <v>124</v>
      </c>
      <c r="K108" s="244"/>
      <c r="L108" s="244"/>
      <c r="M108" s="244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89</v>
      </c>
      <c r="E110" s="63"/>
      <c r="F110" s="63"/>
      <c r="G110" s="63"/>
      <c r="H110" s="61"/>
      <c r="I110" s="61" t="s">
        <v>89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2018-12-12T13:35:33Z</cp:lastPrinted>
  <dcterms:created xsi:type="dcterms:W3CDTF">2017-02-23T12:10:09Z</dcterms:created>
  <dcterms:modified xsi:type="dcterms:W3CDTF">2018-12-13T09:45:34Z</dcterms:modified>
</cp:coreProperties>
</file>