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3" sheetId="2" r:id="rId2"/>
  </sheets>
  <definedNames>
    <definedName name="_xlnm.Print_Area" localSheetId="0">'List1'!$A$1:$E$129</definedName>
  </definedNames>
  <calcPr fullCalcOnLoad="1"/>
</workbook>
</file>

<file path=xl/sharedStrings.xml><?xml version="1.0" encoding="utf-8"?>
<sst xmlns="http://schemas.openxmlformats.org/spreadsheetml/2006/main" count="126" uniqueCount="116">
  <si>
    <t>Upravený</t>
  </si>
  <si>
    <t>Skutečnost</t>
  </si>
  <si>
    <t>1111-daň z příj.fyz.osob ze závislé činn.</t>
  </si>
  <si>
    <t>1112-daň z příj.fyz.osob ze sam.výd.činn.</t>
  </si>
  <si>
    <t>1121-daň z příjmů právnických osob</t>
  </si>
  <si>
    <t>z toho :  odbor ekonomiky- povolení VHP</t>
  </si>
  <si>
    <r>
      <t xml:space="preserve">             </t>
    </r>
    <r>
      <rPr>
        <i/>
        <sz val="10"/>
        <rFont val="Arial CE"/>
        <family val="2"/>
      </rPr>
      <t>živnostenský úřad</t>
    </r>
  </si>
  <si>
    <t>1333-popl.za ukládání odpadů</t>
  </si>
  <si>
    <t>1337-poplatek za komunální odpad</t>
  </si>
  <si>
    <t>1341-poplatek ze psů</t>
  </si>
  <si>
    <t>1344-poplatek ze vstupného</t>
  </si>
  <si>
    <t>1347-poplatek za provozovaný VHP</t>
  </si>
  <si>
    <t>1211-daň z přidané hodnoty</t>
  </si>
  <si>
    <t>1511-daň z nemovitosti</t>
  </si>
  <si>
    <t>2111-příjmy z vlastní činnosti celkem</t>
  </si>
  <si>
    <r>
      <t xml:space="preserve">            </t>
    </r>
    <r>
      <rPr>
        <i/>
        <sz val="10"/>
        <rFont val="Arial CE"/>
        <family val="2"/>
      </rPr>
      <t>Městské policie - ochrana objektů</t>
    </r>
  </si>
  <si>
    <t>2131-pozemky k podnikání</t>
  </si>
  <si>
    <t xml:space="preserve">        zahrád.kolonie+zahrádky</t>
  </si>
  <si>
    <t>2133-movité věci - Domovní správci</t>
  </si>
  <si>
    <t xml:space="preserve">        SSZ s.r.o. - movitý majetek</t>
  </si>
  <si>
    <t>2122-odvody příspěvkových organizací</t>
  </si>
  <si>
    <t>2141-příjmy z úroků</t>
  </si>
  <si>
    <t>2142-příjmy z podílu na zisku a dividend</t>
  </si>
  <si>
    <t>2420-splátky půjček od organizací</t>
  </si>
  <si>
    <t>2321-neinvestiční dary</t>
  </si>
  <si>
    <t>Třída 3  -  kapitálové  příjmy  celkem</t>
  </si>
  <si>
    <t>3111-prodej pozemků</t>
  </si>
  <si>
    <t>3112-prodej nemovitostí - domů</t>
  </si>
  <si>
    <t>4132-převody z vlastních fondů</t>
  </si>
  <si>
    <t>1113-daň z pří.fyz.osob z kapitál.výnosů</t>
  </si>
  <si>
    <t>3113-prodej HIM</t>
  </si>
  <si>
    <t xml:space="preserve">      Podkrušnohorský zoopark</t>
  </si>
  <si>
    <t xml:space="preserve">      Technické služby města CV</t>
  </si>
  <si>
    <t>2324-přijaté nekapitál.příspěvky a náhrady</t>
  </si>
  <si>
    <t>1345-popl. z ubytovací kapacity</t>
  </si>
  <si>
    <t>1342-pobytové poplatky</t>
  </si>
  <si>
    <t>1361-správní poplatky celkem</t>
  </si>
  <si>
    <t>1343-popl.z veřejného prostranství</t>
  </si>
  <si>
    <t>1351-výtěžek z výher.hracích přístrojů</t>
  </si>
  <si>
    <t>Třída 2 - nedaňové příjmy celkem</t>
  </si>
  <si>
    <t>Třída 1 - daňové příjmy celkem</t>
  </si>
  <si>
    <t>213-příjmy z pronájmu majetku celkem</t>
  </si>
  <si>
    <t>2132-nebytové prostory</t>
  </si>
  <si>
    <t xml:space="preserve">        SKZ s.r.o. - movitý majetek</t>
  </si>
  <si>
    <t>Financování</t>
  </si>
  <si>
    <t>PŘÍJMY  CELKEM  :</t>
  </si>
  <si>
    <t>1122-daň z příjmů práv. osob za obce</t>
  </si>
  <si>
    <t>P Ř Í J M Y /bez financování/   :</t>
  </si>
  <si>
    <t>3121 - investiční dary</t>
  </si>
  <si>
    <t xml:space="preserve">       honitba Strážky</t>
  </si>
  <si>
    <t>1334,5-odvody za odnětí zem. a lesní půdy</t>
  </si>
  <si>
    <r>
      <t xml:space="preserve">       </t>
    </r>
    <r>
      <rPr>
        <i/>
        <sz val="10"/>
        <rFont val="Arial CE"/>
        <family val="2"/>
      </rPr>
      <t>OSMM-zasedací místnosti</t>
    </r>
  </si>
  <si>
    <t xml:space="preserve">        movité věci OSMM</t>
  </si>
  <si>
    <t xml:space="preserve">        -prodej nemovitostí - bytů</t>
  </si>
  <si>
    <t>221+222+231+232-ost.nedaň.příj.celkem (prodej+sankce)</t>
  </si>
  <si>
    <t xml:space="preserve">Schválený </t>
  </si>
  <si>
    <t>%</t>
  </si>
  <si>
    <t>čerpání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</si>
  <si>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</si>
  <si>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OSMM-zneškodnění odpadů EKO-KOM a.s.</t>
  </si>
  <si>
    <t xml:space="preserve">          OE - poskytování informací</t>
  </si>
  <si>
    <t xml:space="preserve">          Odbor dopravy a správních činností</t>
  </si>
  <si>
    <t xml:space="preserve">            Odbor soc.věcí a zdravotnictví</t>
  </si>
  <si>
    <t xml:space="preserve">           Živnostenský úřad</t>
  </si>
  <si>
    <t xml:space="preserve">        DRUH    PŘÍJMŮ </t>
  </si>
  <si>
    <t xml:space="preserve">             odbor dopravy a správních činností </t>
  </si>
  <si>
    <t xml:space="preserve">             odbor kancelář tajemníka </t>
  </si>
  <si>
    <t xml:space="preserve">1701-nerozúčtované, neidentifik. daňové příjmy </t>
  </si>
  <si>
    <t xml:space="preserve"> </t>
  </si>
  <si>
    <t>4218-investiční převody z Národního fondu</t>
  </si>
  <si>
    <t>2451-splátky PZOO</t>
  </si>
  <si>
    <t xml:space="preserve">           Odbor informatiky</t>
  </si>
  <si>
    <t>rozpočet r. 2007</t>
  </si>
  <si>
    <t xml:space="preserve">             OSÚaŽP - odd. stavebního řízení </t>
  </si>
  <si>
    <t xml:space="preserve">             OSÚaŽP - odd. živ. prostředí</t>
  </si>
  <si>
    <t>1359 - rybářské lístky</t>
  </si>
  <si>
    <t>1353-příjmy za zkoušky odbor. způs. od žadatelů o řidič. oprávnění</t>
  </si>
  <si>
    <t xml:space="preserve">             OSMM-kopírování, prodej publikací, služby</t>
  </si>
  <si>
    <t xml:space="preserve">             OSMM-zneškodnění elektroodpadu</t>
  </si>
  <si>
    <t xml:space="preserve">            OKT - rezidenční karty, poskytování informací</t>
  </si>
  <si>
    <t xml:space="preserve">          OSÚaŽP - odd. životního prostředí</t>
  </si>
  <si>
    <t xml:space="preserve">          JSDH</t>
  </si>
  <si>
    <t xml:space="preserve">        nájemní smlouva DPCHJ a.s.</t>
  </si>
  <si>
    <t>2412,2420,2460-splátky půjček od obyvatel - FRM</t>
  </si>
  <si>
    <t>3201 - prodej CP</t>
  </si>
  <si>
    <t xml:space="preserve">      ODaSČ </t>
  </si>
  <si>
    <t xml:space="preserve">            OKP - kultura</t>
  </si>
  <si>
    <t xml:space="preserve">            OKP - úsek tiskový - CV noviny</t>
  </si>
  <si>
    <t xml:space="preserve">             OSMM-poskytování služeb - ČVUT</t>
  </si>
  <si>
    <t xml:space="preserve">            OSMM - poskytování služeb - NP</t>
  </si>
  <si>
    <t xml:space="preserve">        OSMM - reklama</t>
  </si>
  <si>
    <t xml:space="preserve">        OSMM - info panely </t>
  </si>
  <si>
    <t xml:space="preserve">        OSMM - ul. Palackého</t>
  </si>
  <si>
    <t>4131-převody z vlastních fondů hospodářské činnosti</t>
  </si>
  <si>
    <t>4222-investiční přijaté transfery od krajů</t>
  </si>
  <si>
    <t xml:space="preserve">       OKP - kultura - (reklama) </t>
  </si>
  <si>
    <t>Třída 4 - přijaté transfery celkem</t>
  </si>
  <si>
    <t>4112-transfery v rámci souhrn.dotač.vztahu</t>
  </si>
  <si>
    <t>4111-neinvestiční transfery ze VPS SR</t>
  </si>
  <si>
    <t>4113-neinvestič.transfery ze státních fondů</t>
  </si>
  <si>
    <t>4116 - ostatní neinvestiční transfery - ÚZ 13306</t>
  </si>
  <si>
    <t>4116 - ostatní neinvestiční transfery - ÚZ 13235</t>
  </si>
  <si>
    <t>4116 - ostatní neinvestiční transfery</t>
  </si>
  <si>
    <t>4118-neinvestič.transfery z Národního fondu</t>
  </si>
  <si>
    <t>4121-neinvestič.transfery od obcí</t>
  </si>
  <si>
    <t>4122-neinvestiční transfery od krajů</t>
  </si>
  <si>
    <t>4213-investiční transfery ze státních fondů</t>
  </si>
  <si>
    <t>4216- ostatní investiční transfery</t>
  </si>
  <si>
    <t xml:space="preserve">                                                              TABULKA   č.  1   -  PLNÉNÍ   PŘÍJMŮ   za  rok  2007   (v tis. Kč)</t>
  </si>
  <si>
    <t>k 31.12.2007</t>
  </si>
  <si>
    <t xml:space="preserve">          ORIaÚPP</t>
  </si>
  <si>
    <t xml:space="preserve">           Odbor školství</t>
  </si>
  <si>
    <t xml:space="preserve">            OKP - galerie, kopírování</t>
  </si>
  <si>
    <t xml:space="preserve">       reklamní panely</t>
  </si>
  <si>
    <t xml:space="preserve">       - prodej infrastruktury</t>
  </si>
  <si>
    <t>4211-investiční transfery ze VPS SR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</si>
</sst>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\ _K_č"/>
    <numFmt numFmtId="166" formatCode="0.0"/>
    <numFmt numFmtId="167" formatCode="#,##0.0\ &quot;Kč&quot;"/>
  </numFmts>
  <fonts count="7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4" xfId="0" applyBorder="1" applyAlignment="1">
      <alignment/>
    </xf>
    <xf numFmtId="0" fontId="2" fillId="0" borderId="3" xfId="0" applyFont="1" applyBorder="1" applyAlignment="1">
      <alignment/>
    </xf>
    <xf numFmtId="164" fontId="0" fillId="0" borderId="4" xfId="0" applyNumberForma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/>
    </xf>
    <xf numFmtId="0" fontId="1" fillId="2" borderId="8" xfId="0" applyFont="1" applyFill="1" applyBorder="1" applyAlignment="1">
      <alignment/>
    </xf>
    <xf numFmtId="164" fontId="1" fillId="2" borderId="8" xfId="0" applyNumberFormat="1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0" fillId="0" borderId="6" xfId="0" applyBorder="1" applyAlignment="1">
      <alignment/>
    </xf>
    <xf numFmtId="0" fontId="1" fillId="3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/>
    </xf>
    <xf numFmtId="0" fontId="0" fillId="0" borderId="0" xfId="0" applyAlignment="1">
      <alignment horizontal="left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64" fontId="1" fillId="0" borderId="8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0" fontId="3" fillId="0" borderId="4" xfId="0" applyFont="1" applyBorder="1" applyAlignment="1">
      <alignment/>
    </xf>
    <xf numFmtId="164" fontId="1" fillId="2" borderId="9" xfId="0" applyNumberFormat="1" applyFont="1" applyFill="1" applyBorder="1" applyAlignment="1">
      <alignment/>
    </xf>
    <xf numFmtId="164" fontId="1" fillId="0" borderId="6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3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0" fontId="1" fillId="2" borderId="13" xfId="0" applyFont="1" applyFill="1" applyBorder="1" applyAlignment="1">
      <alignment/>
    </xf>
    <xf numFmtId="164" fontId="1" fillId="2" borderId="14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6" fillId="0" borderId="7" xfId="0" applyFont="1" applyBorder="1" applyAlignment="1">
      <alignment/>
    </xf>
    <xf numFmtId="164" fontId="0" fillId="0" borderId="7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0" fontId="3" fillId="0" borderId="5" xfId="0" applyFont="1" applyBorder="1" applyAlignment="1">
      <alignment horizontal="left"/>
    </xf>
    <xf numFmtId="0" fontId="2" fillId="0" borderId="4" xfId="0" applyFont="1" applyBorder="1" applyAlignment="1">
      <alignment/>
    </xf>
    <xf numFmtId="164" fontId="0" fillId="0" borderId="16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164" fontId="0" fillId="0" borderId="4" xfId="0" applyNumberFormat="1" applyFont="1" applyBorder="1" applyAlignment="1">
      <alignment horizontal="right"/>
    </xf>
    <xf numFmtId="164" fontId="0" fillId="0" borderId="7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166" fontId="0" fillId="0" borderId="4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166" fontId="0" fillId="0" borderId="6" xfId="0" applyNumberFormat="1" applyFont="1" applyBorder="1" applyAlignment="1">
      <alignment/>
    </xf>
    <xf numFmtId="166" fontId="0" fillId="0" borderId="7" xfId="0" applyNumberFormat="1" applyFont="1" applyBorder="1" applyAlignment="1">
      <alignment/>
    </xf>
    <xf numFmtId="166" fontId="0" fillId="0" borderId="5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166" fontId="0" fillId="0" borderId="4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166" fontId="0" fillId="0" borderId="4" xfId="0" applyNumberFormat="1" applyFont="1" applyBorder="1" applyAlignment="1">
      <alignment/>
    </xf>
    <xf numFmtId="166" fontId="0" fillId="0" borderId="5" xfId="0" applyNumberFormat="1" applyFont="1" applyBorder="1" applyAlignment="1">
      <alignment/>
    </xf>
    <xf numFmtId="164" fontId="1" fillId="2" borderId="9" xfId="0" applyNumberFormat="1" applyFont="1" applyFill="1" applyBorder="1" applyAlignment="1">
      <alignment/>
    </xf>
    <xf numFmtId="164" fontId="1" fillId="2" borderId="8" xfId="0" applyNumberFormat="1" applyFont="1" applyFill="1" applyBorder="1" applyAlignment="1">
      <alignment/>
    </xf>
    <xf numFmtId="164" fontId="0" fillId="0" borderId="7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164" fontId="0" fillId="0" borderId="8" xfId="0" applyNumberFormat="1" applyFont="1" applyBorder="1" applyAlignment="1">
      <alignment/>
    </xf>
    <xf numFmtId="0" fontId="0" fillId="0" borderId="10" xfId="0" applyFont="1" applyBorder="1" applyAlignment="1">
      <alignment/>
    </xf>
    <xf numFmtId="164" fontId="1" fillId="2" borderId="14" xfId="0" applyNumberFormat="1" applyFont="1" applyFill="1" applyBorder="1" applyAlignment="1">
      <alignment/>
    </xf>
    <xf numFmtId="164" fontId="1" fillId="2" borderId="21" xfId="0" applyNumberFormat="1" applyFont="1" applyFill="1" applyBorder="1" applyAlignment="1">
      <alignment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1" fillId="2" borderId="24" xfId="0" applyFont="1" applyFill="1" applyBorder="1" applyAlignment="1">
      <alignment vertical="center"/>
    </xf>
    <xf numFmtId="0" fontId="1" fillId="2" borderId="25" xfId="0" applyFont="1" applyFill="1" applyBorder="1" applyAlignment="1">
      <alignment vertical="center"/>
    </xf>
    <xf numFmtId="0" fontId="1" fillId="2" borderId="26" xfId="0" applyFont="1" applyFill="1" applyBorder="1" applyAlignment="1">
      <alignment vertical="center"/>
    </xf>
    <xf numFmtId="0" fontId="1" fillId="2" borderId="27" xfId="0" applyFont="1" applyFill="1" applyBorder="1" applyAlignment="1">
      <alignment vertical="center"/>
    </xf>
    <xf numFmtId="164" fontId="0" fillId="0" borderId="28" xfId="0" applyNumberFormat="1" applyFont="1" applyBorder="1" applyAlignment="1">
      <alignment/>
    </xf>
    <xf numFmtId="164" fontId="0" fillId="0" borderId="29" xfId="0" applyNumberFormat="1" applyFont="1" applyBorder="1" applyAlignment="1">
      <alignment/>
    </xf>
    <xf numFmtId="164" fontId="0" fillId="0" borderId="3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4"/>
  <sheetViews>
    <sheetView tabSelected="1" zoomScaleSheetLayoutView="100" workbookViewId="0" topLeftCell="B40">
      <selection activeCell="I60" sqref="I60:J62"/>
    </sheetView>
  </sheetViews>
  <sheetFormatPr defaultColWidth="9.00390625" defaultRowHeight="12.75" zeroHeight="1"/>
  <cols>
    <col min="1" max="1" width="48.875" style="0" customWidth="1"/>
    <col min="2" max="2" width="17.625" style="0" customWidth="1"/>
    <col min="3" max="3" width="18.75390625" style="0" customWidth="1"/>
    <col min="4" max="4" width="16.75390625" style="0" customWidth="1"/>
    <col min="5" max="5" width="14.00390625" style="0" customWidth="1"/>
    <col min="6" max="6" width="9.625" style="0" customWidth="1"/>
    <col min="256" max="16384" width="18.375" style="0" customWidth="1"/>
  </cols>
  <sheetData>
    <row r="1" spans="1:6" ht="12.75" customHeight="1">
      <c r="A1" s="86" t="s">
        <v>108</v>
      </c>
      <c r="B1" s="87"/>
      <c r="C1" s="87"/>
      <c r="D1" s="87"/>
      <c r="E1" s="88"/>
      <c r="F1" s="30"/>
    </row>
    <row r="2" spans="1:6" ht="13.5" customHeight="1" thickBot="1">
      <c r="A2" s="89"/>
      <c r="B2" s="90"/>
      <c r="C2" s="90"/>
      <c r="D2" s="90"/>
      <c r="E2" s="91"/>
      <c r="F2" s="30"/>
    </row>
    <row r="3" spans="1:4" ht="13.5" thickBot="1">
      <c r="A3" s="1"/>
      <c r="B3" s="1"/>
      <c r="C3" s="1"/>
      <c r="D3" s="26"/>
    </row>
    <row r="4" spans="1:5" s="19" customFormat="1" ht="12.75">
      <c r="A4" s="84" t="s">
        <v>64</v>
      </c>
      <c r="B4" s="18" t="s">
        <v>55</v>
      </c>
      <c r="C4" s="23" t="s">
        <v>0</v>
      </c>
      <c r="D4" s="23" t="s">
        <v>1</v>
      </c>
      <c r="E4" s="23" t="s">
        <v>56</v>
      </c>
    </row>
    <row r="5" spans="1:5" s="19" customFormat="1" ht="13.5" thickBot="1">
      <c r="A5" s="85"/>
      <c r="B5" s="20" t="s">
        <v>72</v>
      </c>
      <c r="C5" s="24" t="s">
        <v>72</v>
      </c>
      <c r="D5" s="24" t="s">
        <v>109</v>
      </c>
      <c r="E5" s="24" t="s">
        <v>57</v>
      </c>
    </row>
    <row r="6" spans="1:5" ht="13.5" thickBot="1">
      <c r="A6" s="13" t="s">
        <v>40</v>
      </c>
      <c r="B6" s="37">
        <f>SUM(B7:B13)+SUM(B20:B33)</f>
        <v>513572</v>
      </c>
      <c r="C6" s="37">
        <f>SUM(C7:C13)+SUM(C20:C33)</f>
        <v>554112</v>
      </c>
      <c r="D6" s="14">
        <f>SUM(D7:D13)+SUM(D20:D33)</f>
        <v>572964.8</v>
      </c>
      <c r="E6" s="14">
        <f>D6/C6*100</f>
        <v>103.40234465234465</v>
      </c>
    </row>
    <row r="7" spans="1:5" ht="12.75">
      <c r="A7" s="3" t="s">
        <v>2</v>
      </c>
      <c r="B7" s="41">
        <v>101676</v>
      </c>
      <c r="C7" s="41">
        <v>101676</v>
      </c>
      <c r="D7" s="41">
        <v>112207.7</v>
      </c>
      <c r="E7" s="41">
        <f>D7/C7*100</f>
        <v>110.35809827294543</v>
      </c>
    </row>
    <row r="8" spans="1:7" ht="12.75">
      <c r="A8" s="4" t="s">
        <v>3</v>
      </c>
      <c r="B8" s="21">
        <v>33312</v>
      </c>
      <c r="C8" s="21">
        <v>33312</v>
      </c>
      <c r="D8" s="21">
        <v>24637.5</v>
      </c>
      <c r="E8" s="21">
        <f aca="true" t="shared" si="0" ref="E8:E33">D8/C8*100</f>
        <v>73.95983429394812</v>
      </c>
      <c r="F8" s="45"/>
      <c r="G8" s="29"/>
    </row>
    <row r="9" spans="1:6" ht="12.75">
      <c r="A9" s="4" t="s">
        <v>29</v>
      </c>
      <c r="B9" s="21">
        <v>6805</v>
      </c>
      <c r="C9" s="21">
        <v>6805</v>
      </c>
      <c r="D9" s="21">
        <v>6946.4</v>
      </c>
      <c r="E9" s="21">
        <f t="shared" si="0"/>
        <v>102.07788390889053</v>
      </c>
      <c r="F9" s="45"/>
    </row>
    <row r="10" spans="1:5" ht="12.75">
      <c r="A10" s="4" t="s">
        <v>4</v>
      </c>
      <c r="B10" s="21">
        <v>106524</v>
      </c>
      <c r="C10" s="21">
        <v>120524</v>
      </c>
      <c r="D10" s="21">
        <v>126269.6</v>
      </c>
      <c r="E10" s="21">
        <f t="shared" si="0"/>
        <v>104.76718329959178</v>
      </c>
    </row>
    <row r="11" spans="1:5" ht="12.75">
      <c r="A11" s="4" t="s">
        <v>46</v>
      </c>
      <c r="B11" s="21">
        <v>0</v>
      </c>
      <c r="C11" s="21">
        <v>21439</v>
      </c>
      <c r="D11" s="21">
        <v>21438.7</v>
      </c>
      <c r="E11" s="21">
        <f t="shared" si="0"/>
        <v>99.99860068100192</v>
      </c>
    </row>
    <row r="12" spans="1:5" ht="12.75">
      <c r="A12" s="4" t="s">
        <v>12</v>
      </c>
      <c r="B12" s="21">
        <v>187524</v>
      </c>
      <c r="C12" s="21">
        <v>187524</v>
      </c>
      <c r="D12" s="21">
        <v>191275.7</v>
      </c>
      <c r="E12" s="21">
        <f t="shared" si="0"/>
        <v>102.000650583392</v>
      </c>
    </row>
    <row r="13" spans="1:5" ht="12.75">
      <c r="A13" s="10" t="s">
        <v>36</v>
      </c>
      <c r="B13" s="38">
        <f>SUM(B14:B19)</f>
        <v>23150</v>
      </c>
      <c r="C13" s="38">
        <f>SUM(C14:C19)</f>
        <v>24150</v>
      </c>
      <c r="D13" s="38">
        <f>SUM(D14:D19)</f>
        <v>26274.699999999997</v>
      </c>
      <c r="E13" s="21">
        <f t="shared" si="0"/>
        <v>108.79792960662525</v>
      </c>
    </row>
    <row r="14" spans="1:5" ht="12.75">
      <c r="A14" s="9" t="s">
        <v>5</v>
      </c>
      <c r="B14" s="21">
        <v>7500</v>
      </c>
      <c r="C14" s="21">
        <v>7500</v>
      </c>
      <c r="D14" s="57">
        <v>8543</v>
      </c>
      <c r="E14" s="21">
        <f t="shared" si="0"/>
        <v>113.90666666666667</v>
      </c>
    </row>
    <row r="15" spans="1:7" ht="12.75">
      <c r="A15" s="9" t="s">
        <v>65</v>
      </c>
      <c r="B15" s="21">
        <v>12000</v>
      </c>
      <c r="C15" s="21">
        <v>13000</v>
      </c>
      <c r="D15" s="57">
        <v>14312.6</v>
      </c>
      <c r="E15" s="21">
        <f t="shared" si="0"/>
        <v>110.09692307692308</v>
      </c>
      <c r="F15" s="45" t="s">
        <v>58</v>
      </c>
      <c r="G15" s="31"/>
    </row>
    <row r="16" spans="1:5" ht="12.75">
      <c r="A16" s="4" t="s">
        <v>73</v>
      </c>
      <c r="B16" s="21">
        <v>500</v>
      </c>
      <c r="C16" s="21">
        <v>500</v>
      </c>
      <c r="D16" s="21">
        <v>296.8</v>
      </c>
      <c r="E16" s="21">
        <f t="shared" si="0"/>
        <v>59.36</v>
      </c>
    </row>
    <row r="17" spans="1:5" ht="12.75">
      <c r="A17" s="4" t="s">
        <v>74</v>
      </c>
      <c r="B17" s="21">
        <v>100</v>
      </c>
      <c r="C17" s="21">
        <v>100</v>
      </c>
      <c r="D17" s="21">
        <v>100.8</v>
      </c>
      <c r="E17" s="21">
        <f t="shared" si="0"/>
        <v>100.8</v>
      </c>
    </row>
    <row r="18" spans="1:5" ht="12.75">
      <c r="A18" s="5" t="s">
        <v>6</v>
      </c>
      <c r="B18" s="21">
        <v>2050</v>
      </c>
      <c r="C18" s="21">
        <v>2050</v>
      </c>
      <c r="D18" s="21">
        <v>1928.4</v>
      </c>
      <c r="E18" s="21">
        <f t="shared" si="0"/>
        <v>94.06829268292684</v>
      </c>
    </row>
    <row r="19" spans="1:5" ht="12.75">
      <c r="A19" s="9" t="s">
        <v>66</v>
      </c>
      <c r="B19" s="21">
        <v>1000</v>
      </c>
      <c r="C19" s="21">
        <v>1000</v>
      </c>
      <c r="D19" s="21">
        <v>1093.1</v>
      </c>
      <c r="E19" s="21">
        <f t="shared" si="0"/>
        <v>109.31</v>
      </c>
    </row>
    <row r="20" spans="1:5" ht="12.75">
      <c r="A20" s="4" t="s">
        <v>7</v>
      </c>
      <c r="B20" s="21">
        <v>2500</v>
      </c>
      <c r="C20" s="21">
        <v>2500</v>
      </c>
      <c r="D20" s="21">
        <v>1222.2</v>
      </c>
      <c r="E20" s="21">
        <f t="shared" si="0"/>
        <v>48.888000000000005</v>
      </c>
    </row>
    <row r="21" spans="1:5" ht="12.75">
      <c r="A21" s="4" t="s">
        <v>50</v>
      </c>
      <c r="B21" s="21">
        <v>50</v>
      </c>
      <c r="C21" s="21">
        <v>80</v>
      </c>
      <c r="D21" s="21">
        <v>88.3</v>
      </c>
      <c r="E21" s="21">
        <f t="shared" si="0"/>
        <v>110.375</v>
      </c>
    </row>
    <row r="22" spans="1:5" ht="12.75">
      <c r="A22" s="4" t="s">
        <v>8</v>
      </c>
      <c r="B22" s="7">
        <v>19502</v>
      </c>
      <c r="C22" s="21">
        <v>19502</v>
      </c>
      <c r="D22" s="21">
        <v>17147.6</v>
      </c>
      <c r="E22" s="21">
        <f t="shared" si="0"/>
        <v>87.92739206235257</v>
      </c>
    </row>
    <row r="23" spans="1:5" ht="12.75">
      <c r="A23" s="4" t="s">
        <v>9</v>
      </c>
      <c r="B23" s="21">
        <v>3000</v>
      </c>
      <c r="C23" s="21">
        <v>3000</v>
      </c>
      <c r="D23" s="21">
        <v>2596.2</v>
      </c>
      <c r="E23" s="21">
        <f>D23/C23*100</f>
        <v>86.53999999999999</v>
      </c>
    </row>
    <row r="24" spans="1:5" ht="12.75">
      <c r="A24" s="4" t="s">
        <v>35</v>
      </c>
      <c r="B24" s="21">
        <v>100</v>
      </c>
      <c r="C24" s="21">
        <v>100</v>
      </c>
      <c r="D24" s="21">
        <v>255</v>
      </c>
      <c r="E24" s="21">
        <f t="shared" si="0"/>
        <v>254.99999999999997</v>
      </c>
    </row>
    <row r="25" spans="1:5" ht="12.75">
      <c r="A25" s="4" t="s">
        <v>37</v>
      </c>
      <c r="B25" s="21">
        <v>500</v>
      </c>
      <c r="C25" s="21">
        <v>500</v>
      </c>
      <c r="D25" s="21">
        <v>1513.1</v>
      </c>
      <c r="E25" s="21">
        <f t="shared" si="0"/>
        <v>302.62</v>
      </c>
    </row>
    <row r="26" spans="1:5" ht="12.75">
      <c r="A26" s="4" t="s">
        <v>10</v>
      </c>
      <c r="B26" s="21">
        <v>100</v>
      </c>
      <c r="C26" s="21">
        <v>100</v>
      </c>
      <c r="D26" s="21">
        <v>67.8</v>
      </c>
      <c r="E26" s="21">
        <f>D26/C26*100</f>
        <v>67.8</v>
      </c>
    </row>
    <row r="27" spans="1:5" ht="12.75">
      <c r="A27" s="4" t="s">
        <v>34</v>
      </c>
      <c r="B27" s="21">
        <v>130</v>
      </c>
      <c r="C27" s="21">
        <v>130</v>
      </c>
      <c r="D27" s="21">
        <v>115</v>
      </c>
      <c r="E27" s="21">
        <f t="shared" si="0"/>
        <v>88.46153846153845</v>
      </c>
    </row>
    <row r="28" spans="1:5" ht="12.75">
      <c r="A28" s="4" t="s">
        <v>11</v>
      </c>
      <c r="B28" s="21">
        <v>8000</v>
      </c>
      <c r="C28" s="21">
        <v>8500</v>
      </c>
      <c r="D28" s="58">
        <v>9633.8</v>
      </c>
      <c r="E28" s="21">
        <f t="shared" si="0"/>
        <v>113.33882352941175</v>
      </c>
    </row>
    <row r="29" spans="1:5" ht="12.75">
      <c r="A29" s="4" t="s">
        <v>38</v>
      </c>
      <c r="B29" s="21">
        <v>3500</v>
      </c>
      <c r="C29" s="21">
        <v>4400</v>
      </c>
      <c r="D29" s="21">
        <v>4427.8</v>
      </c>
      <c r="E29" s="21">
        <f t="shared" si="0"/>
        <v>100.63181818181819</v>
      </c>
    </row>
    <row r="30" spans="1:5" ht="12.75">
      <c r="A30" s="46" t="s">
        <v>76</v>
      </c>
      <c r="B30" s="21">
        <v>1100</v>
      </c>
      <c r="C30" s="21">
        <v>1400</v>
      </c>
      <c r="D30" s="59">
        <v>1572.7</v>
      </c>
      <c r="E30" s="21">
        <f t="shared" si="0"/>
        <v>112.33571428571429</v>
      </c>
    </row>
    <row r="31" spans="1:5" ht="12.75">
      <c r="A31" s="11" t="s">
        <v>75</v>
      </c>
      <c r="B31" s="21">
        <v>200</v>
      </c>
      <c r="C31" s="21">
        <v>270</v>
      </c>
      <c r="D31" s="59">
        <v>287</v>
      </c>
      <c r="E31" s="21">
        <f t="shared" si="0"/>
        <v>106.29629629629629</v>
      </c>
    </row>
    <row r="32" spans="1:5" ht="12.75">
      <c r="A32" s="11" t="s">
        <v>13</v>
      </c>
      <c r="B32" s="21">
        <v>15399</v>
      </c>
      <c r="C32" s="21">
        <v>17700</v>
      </c>
      <c r="D32" s="59">
        <v>24429.3</v>
      </c>
      <c r="E32" s="21">
        <f>D32/C32*100</f>
        <v>138.0186440677966</v>
      </c>
    </row>
    <row r="33" spans="1:5" ht="13.5" thickBot="1">
      <c r="A33" s="11" t="s">
        <v>67</v>
      </c>
      <c r="B33" s="42">
        <v>500</v>
      </c>
      <c r="C33" s="42">
        <v>500</v>
      </c>
      <c r="D33" s="59">
        <v>558.7</v>
      </c>
      <c r="E33" s="21">
        <f t="shared" si="0"/>
        <v>111.74000000000002</v>
      </c>
    </row>
    <row r="34" spans="1:5" ht="13.5" thickBot="1">
      <c r="A34" s="16" t="s">
        <v>39</v>
      </c>
      <c r="B34" s="14">
        <f>B35+B57+SUM(B76:B83)</f>
        <v>57666</v>
      </c>
      <c r="C34" s="14">
        <f>C35+C57+SUM(C76:C84)</f>
        <v>63524</v>
      </c>
      <c r="D34" s="14">
        <f>D35+D57+SUM(D76:D78)+SUM(D79:D84)</f>
        <v>64673.09999999999</v>
      </c>
      <c r="E34" s="14">
        <f>D34/C34*100</f>
        <v>101.80892261192618</v>
      </c>
    </row>
    <row r="35" spans="1:5" ht="12.75">
      <c r="A35" s="6" t="s">
        <v>14</v>
      </c>
      <c r="B35" s="48">
        <f>SUM(B36:B52)</f>
        <v>3984</v>
      </c>
      <c r="C35" s="60">
        <f>SUM(C36:C52)</f>
        <v>5540</v>
      </c>
      <c r="D35" s="60">
        <f>SUM(D36:D52)</f>
        <v>6145.500000000001</v>
      </c>
      <c r="E35" s="61">
        <f>D35/C35*100</f>
        <v>110.92960288808666</v>
      </c>
    </row>
    <row r="36" spans="1:5" ht="12.75">
      <c r="A36" s="9" t="s">
        <v>77</v>
      </c>
      <c r="B36" s="53">
        <v>0</v>
      </c>
      <c r="C36" s="21">
        <v>0</v>
      </c>
      <c r="D36" s="62">
        <v>23</v>
      </c>
      <c r="E36" s="63">
        <v>0</v>
      </c>
    </row>
    <row r="37" spans="1:5" ht="12.75">
      <c r="A37" s="4" t="s">
        <v>59</v>
      </c>
      <c r="B37" s="53">
        <v>1000</v>
      </c>
      <c r="C37" s="21">
        <v>1500</v>
      </c>
      <c r="D37" s="57">
        <v>2040.7</v>
      </c>
      <c r="E37" s="63">
        <f aca="true" t="shared" si="1" ref="E37:E82">D37/C37*100</f>
        <v>136.04666666666668</v>
      </c>
    </row>
    <row r="38" spans="1:5" ht="12.75">
      <c r="A38" s="4" t="s">
        <v>78</v>
      </c>
      <c r="B38" s="53">
        <v>500</v>
      </c>
      <c r="C38" s="21">
        <v>500</v>
      </c>
      <c r="D38" s="64">
        <v>33.7</v>
      </c>
      <c r="E38" s="63">
        <f t="shared" si="1"/>
        <v>6.74</v>
      </c>
    </row>
    <row r="39" spans="1:5" ht="12.75">
      <c r="A39" s="4" t="s">
        <v>88</v>
      </c>
      <c r="B39" s="53">
        <v>0</v>
      </c>
      <c r="C39" s="21">
        <v>523</v>
      </c>
      <c r="D39" s="57">
        <v>523</v>
      </c>
      <c r="E39" s="63">
        <v>0</v>
      </c>
    </row>
    <row r="40" spans="1:5" ht="12.75">
      <c r="A40" s="9" t="s">
        <v>89</v>
      </c>
      <c r="B40" s="56">
        <v>0</v>
      </c>
      <c r="C40" s="57">
        <v>330</v>
      </c>
      <c r="D40" s="57">
        <v>357.9</v>
      </c>
      <c r="E40" s="63">
        <f t="shared" si="1"/>
        <v>108.45454545454545</v>
      </c>
    </row>
    <row r="41" spans="1:5" ht="12.75">
      <c r="A41" s="17" t="s">
        <v>15</v>
      </c>
      <c r="B41" s="53">
        <v>1600</v>
      </c>
      <c r="C41" s="21">
        <v>1800</v>
      </c>
      <c r="D41" s="21">
        <v>2032.3</v>
      </c>
      <c r="E41" s="63">
        <f t="shared" si="1"/>
        <v>112.90555555555555</v>
      </c>
    </row>
    <row r="42" spans="1:5" ht="12.75">
      <c r="A42" s="9" t="s">
        <v>62</v>
      </c>
      <c r="B42" s="53">
        <v>0</v>
      </c>
      <c r="C42" s="21">
        <v>0</v>
      </c>
      <c r="D42" s="62">
        <v>11.6</v>
      </c>
      <c r="E42" s="63">
        <v>0</v>
      </c>
    </row>
    <row r="43" spans="1:5" ht="12.75">
      <c r="A43" s="36" t="s">
        <v>86</v>
      </c>
      <c r="B43" s="53">
        <v>250</v>
      </c>
      <c r="C43" s="21">
        <v>250</v>
      </c>
      <c r="D43" s="62">
        <v>222.3</v>
      </c>
      <c r="E43" s="63">
        <v>0</v>
      </c>
    </row>
    <row r="44" spans="1:5" ht="12.75">
      <c r="A44" s="36" t="s">
        <v>112</v>
      </c>
      <c r="B44" s="53">
        <v>0</v>
      </c>
      <c r="C44" s="21">
        <v>0</v>
      </c>
      <c r="D44" s="62">
        <v>4</v>
      </c>
      <c r="E44" s="63">
        <v>0</v>
      </c>
    </row>
    <row r="45" spans="1:5" ht="12.75">
      <c r="A45" s="36" t="s">
        <v>87</v>
      </c>
      <c r="B45" s="53">
        <v>450</v>
      </c>
      <c r="C45" s="21">
        <v>450</v>
      </c>
      <c r="D45" s="62">
        <v>584.3</v>
      </c>
      <c r="E45" s="63">
        <f t="shared" si="1"/>
        <v>129.84444444444443</v>
      </c>
    </row>
    <row r="46" spans="1:5" ht="12.75">
      <c r="A46" s="4" t="s">
        <v>79</v>
      </c>
      <c r="B46" s="53">
        <v>180</v>
      </c>
      <c r="C46" s="21">
        <v>180</v>
      </c>
      <c r="D46" s="62">
        <v>244.1</v>
      </c>
      <c r="E46" s="63">
        <f t="shared" si="1"/>
        <v>135.61111111111111</v>
      </c>
    </row>
    <row r="47" spans="1:5" ht="12.75">
      <c r="A47" s="4" t="s">
        <v>63</v>
      </c>
      <c r="B47" s="53">
        <v>2</v>
      </c>
      <c r="C47" s="21">
        <v>5</v>
      </c>
      <c r="D47" s="62">
        <v>15.5</v>
      </c>
      <c r="E47" s="63">
        <f t="shared" si="1"/>
        <v>310</v>
      </c>
    </row>
    <row r="48" spans="1:5" ht="12.75">
      <c r="A48" s="4" t="s">
        <v>71</v>
      </c>
      <c r="B48" s="53">
        <v>0</v>
      </c>
      <c r="C48" s="21">
        <v>0</v>
      </c>
      <c r="D48" s="62">
        <v>22.6</v>
      </c>
      <c r="E48" s="63">
        <v>0</v>
      </c>
    </row>
    <row r="49" spans="1:5" ht="12.75">
      <c r="A49" s="4" t="s">
        <v>111</v>
      </c>
      <c r="B49" s="53">
        <v>0</v>
      </c>
      <c r="C49" s="21">
        <v>0</v>
      </c>
      <c r="D49" s="65">
        <v>30.2</v>
      </c>
      <c r="E49" s="63">
        <v>0</v>
      </c>
    </row>
    <row r="50" spans="1:5" ht="12.75">
      <c r="A50" s="4" t="s">
        <v>61</v>
      </c>
      <c r="B50" s="53">
        <v>1</v>
      </c>
      <c r="C50" s="21">
        <v>1</v>
      </c>
      <c r="D50" s="65">
        <v>0.3</v>
      </c>
      <c r="E50" s="63">
        <f t="shared" si="1"/>
        <v>30</v>
      </c>
    </row>
    <row r="51" spans="1:5" ht="12.75">
      <c r="A51" s="4" t="s">
        <v>80</v>
      </c>
      <c r="B51" s="53">
        <v>1</v>
      </c>
      <c r="C51" s="21">
        <v>1</v>
      </c>
      <c r="D51" s="65">
        <v>0</v>
      </c>
      <c r="E51" s="63">
        <v>0</v>
      </c>
    </row>
    <row r="52" spans="1:5" ht="12.75">
      <c r="A52" s="11" t="s">
        <v>110</v>
      </c>
      <c r="B52" s="53">
        <v>0</v>
      </c>
      <c r="C52" s="21">
        <v>0</v>
      </c>
      <c r="D52" s="65">
        <v>0</v>
      </c>
      <c r="E52" s="63">
        <v>0</v>
      </c>
    </row>
    <row r="53" spans="1:5" ht="12.75">
      <c r="A53" s="11" t="s">
        <v>81</v>
      </c>
      <c r="B53" s="54">
        <v>0</v>
      </c>
      <c r="C53" s="59">
        <v>0</v>
      </c>
      <c r="D53" s="65">
        <v>0</v>
      </c>
      <c r="E53" s="63">
        <v>0</v>
      </c>
    </row>
    <row r="54" spans="1:5" ht="13.5" thickBot="1">
      <c r="A54" s="8" t="s">
        <v>60</v>
      </c>
      <c r="B54" s="55">
        <v>0</v>
      </c>
      <c r="C54" s="42">
        <v>0</v>
      </c>
      <c r="D54" s="66">
        <v>0</v>
      </c>
      <c r="E54" s="67">
        <v>0</v>
      </c>
    </row>
    <row r="55" spans="1:5" ht="12.75">
      <c r="A55" s="84" t="s">
        <v>64</v>
      </c>
      <c r="B55" s="18" t="s">
        <v>55</v>
      </c>
      <c r="C55" s="23" t="s">
        <v>0</v>
      </c>
      <c r="D55" s="23" t="s">
        <v>1</v>
      </c>
      <c r="E55" s="23" t="s">
        <v>56</v>
      </c>
    </row>
    <row r="56" spans="1:5" ht="13.5" thickBot="1">
      <c r="A56" s="85"/>
      <c r="B56" s="20" t="s">
        <v>72</v>
      </c>
      <c r="C56" s="24" t="s">
        <v>72</v>
      </c>
      <c r="D56" s="24" t="s">
        <v>109</v>
      </c>
      <c r="E56" s="24" t="s">
        <v>57</v>
      </c>
    </row>
    <row r="57" spans="1:5" ht="13.5" thickBot="1">
      <c r="A57" s="32" t="s">
        <v>41</v>
      </c>
      <c r="B57" s="28">
        <f>SUM(B58:B75)</f>
        <v>33356</v>
      </c>
      <c r="C57" s="28">
        <f>SUM(C58:C75)</f>
        <v>23846</v>
      </c>
      <c r="D57" s="28">
        <f>SUM(D58:D75)</f>
        <v>22199.59999999999</v>
      </c>
      <c r="E57" s="28">
        <f t="shared" si="1"/>
        <v>93.09569739159603</v>
      </c>
    </row>
    <row r="58" spans="1:35" s="25" customFormat="1" ht="12.75">
      <c r="A58" s="3" t="s">
        <v>42</v>
      </c>
      <c r="B58" s="49">
        <v>4500</v>
      </c>
      <c r="C58" s="70">
        <v>4500</v>
      </c>
      <c r="D58" s="92">
        <v>3466</v>
      </c>
      <c r="E58" s="94">
        <f t="shared" si="1"/>
        <v>77.02222222222223</v>
      </c>
      <c r="F58" s="26"/>
      <c r="G58" s="33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7"/>
    </row>
    <row r="59" spans="1:35" s="25" customFormat="1" ht="12.75">
      <c r="A59" s="9" t="s">
        <v>92</v>
      </c>
      <c r="B59" s="56">
        <v>0</v>
      </c>
      <c r="C59" s="71">
        <v>2370</v>
      </c>
      <c r="D59" s="71">
        <v>2370.5</v>
      </c>
      <c r="E59" s="93">
        <f>D59/C59*100</f>
        <v>100.02109704641352</v>
      </c>
      <c r="F59" s="26"/>
      <c r="G59" s="33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7"/>
    </row>
    <row r="60" spans="1:35" s="25" customFormat="1" ht="12.75">
      <c r="A60" s="9" t="s">
        <v>90</v>
      </c>
      <c r="B60" s="39">
        <v>900</v>
      </c>
      <c r="C60" s="72">
        <v>900</v>
      </c>
      <c r="D60" s="71">
        <v>1128.5</v>
      </c>
      <c r="E60" s="73">
        <f>D60/C60*100</f>
        <v>125.38888888888889</v>
      </c>
      <c r="F60" s="26"/>
      <c r="G60" s="34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7"/>
    </row>
    <row r="61" spans="1:35" s="25" customFormat="1" ht="12.75">
      <c r="A61" s="9" t="s">
        <v>91</v>
      </c>
      <c r="B61" s="39">
        <v>80</v>
      </c>
      <c r="C61" s="72">
        <v>80</v>
      </c>
      <c r="D61" s="74">
        <v>63.2</v>
      </c>
      <c r="E61" s="73">
        <f t="shared" si="1"/>
        <v>79</v>
      </c>
      <c r="F61" s="26"/>
      <c r="G61" s="33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7"/>
    </row>
    <row r="62" spans="1:35" s="25" customFormat="1" ht="12.75">
      <c r="A62" s="5" t="s">
        <v>51</v>
      </c>
      <c r="B62" s="39">
        <v>50</v>
      </c>
      <c r="C62" s="72">
        <v>50</v>
      </c>
      <c r="D62" s="74">
        <v>66.9</v>
      </c>
      <c r="E62" s="73">
        <f t="shared" si="1"/>
        <v>133.8</v>
      </c>
      <c r="F62" s="26"/>
      <c r="G62" s="33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7"/>
    </row>
    <row r="63" spans="1:35" s="25" customFormat="1" ht="12.75">
      <c r="A63" s="36" t="s">
        <v>95</v>
      </c>
      <c r="B63" s="39">
        <v>300</v>
      </c>
      <c r="C63" s="72">
        <v>922</v>
      </c>
      <c r="D63" s="71">
        <v>1027.2</v>
      </c>
      <c r="E63" s="73">
        <f t="shared" si="1"/>
        <v>111.40997830802604</v>
      </c>
      <c r="F63" s="26"/>
      <c r="G63" s="34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7"/>
    </row>
    <row r="64" spans="1:35" s="25" customFormat="1" ht="12.75">
      <c r="A64" s="4" t="s">
        <v>31</v>
      </c>
      <c r="B64" s="39">
        <v>800</v>
      </c>
      <c r="C64" s="72">
        <v>800</v>
      </c>
      <c r="D64" s="74">
        <v>800</v>
      </c>
      <c r="E64" s="73">
        <f t="shared" si="1"/>
        <v>100</v>
      </c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7"/>
    </row>
    <row r="65" spans="1:35" s="25" customFormat="1" ht="12.75">
      <c r="A65" s="4" t="s">
        <v>32</v>
      </c>
      <c r="B65" s="39">
        <v>2800</v>
      </c>
      <c r="C65" s="72">
        <v>2800</v>
      </c>
      <c r="D65" s="71">
        <v>2434.9</v>
      </c>
      <c r="E65" s="73">
        <f t="shared" si="1"/>
        <v>86.96071428571429</v>
      </c>
      <c r="F65" s="26" t="s">
        <v>68</v>
      </c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7"/>
    </row>
    <row r="66" spans="1:35" s="25" customFormat="1" ht="12.75">
      <c r="A66" s="9" t="s">
        <v>85</v>
      </c>
      <c r="B66" s="39">
        <v>0</v>
      </c>
      <c r="C66" s="72">
        <v>0</v>
      </c>
      <c r="D66" s="71">
        <v>42.8</v>
      </c>
      <c r="E66" s="73">
        <v>0</v>
      </c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7"/>
    </row>
    <row r="67" spans="1:35" s="25" customFormat="1" ht="12.75">
      <c r="A67" s="9" t="s">
        <v>16</v>
      </c>
      <c r="B67" s="39">
        <v>5580</v>
      </c>
      <c r="C67" s="72">
        <v>5640</v>
      </c>
      <c r="D67" s="71">
        <v>5197.2</v>
      </c>
      <c r="E67" s="73">
        <f t="shared" si="1"/>
        <v>92.14893617021276</v>
      </c>
      <c r="F67" s="26"/>
      <c r="G67" s="33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7"/>
    </row>
    <row r="68" spans="1:35" s="25" customFormat="1" ht="12.75">
      <c r="A68" s="4" t="s">
        <v>17</v>
      </c>
      <c r="B68" s="39">
        <v>1200</v>
      </c>
      <c r="C68" s="72">
        <v>1200</v>
      </c>
      <c r="D68" s="71">
        <v>1008.1</v>
      </c>
      <c r="E68" s="73">
        <f t="shared" si="1"/>
        <v>84.00833333333334</v>
      </c>
      <c r="F68" s="26"/>
      <c r="G68" s="33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7"/>
    </row>
    <row r="69" spans="1:35" s="25" customFormat="1" ht="12.75">
      <c r="A69" s="4" t="s">
        <v>49</v>
      </c>
      <c r="B69" s="39">
        <v>200</v>
      </c>
      <c r="C69" s="72">
        <v>300</v>
      </c>
      <c r="D69" s="74">
        <v>293.6</v>
      </c>
      <c r="E69" s="73">
        <f t="shared" si="1"/>
        <v>97.86666666666667</v>
      </c>
      <c r="F69" s="26"/>
      <c r="G69" s="34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7"/>
    </row>
    <row r="70" spans="1:35" s="25" customFormat="1" ht="12.75">
      <c r="A70" s="4" t="s">
        <v>113</v>
      </c>
      <c r="B70" s="39">
        <v>0</v>
      </c>
      <c r="C70" s="72">
        <v>0</v>
      </c>
      <c r="D70" s="74">
        <v>25.5</v>
      </c>
      <c r="E70" s="73">
        <v>0</v>
      </c>
      <c r="F70" s="26"/>
      <c r="G70" s="34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7"/>
    </row>
    <row r="71" spans="1:35" s="25" customFormat="1" ht="12.75">
      <c r="A71" s="4" t="s">
        <v>18</v>
      </c>
      <c r="B71" s="39">
        <v>10</v>
      </c>
      <c r="C71" s="72">
        <v>10</v>
      </c>
      <c r="D71" s="74">
        <v>5.3</v>
      </c>
      <c r="E71" s="73">
        <f t="shared" si="1"/>
        <v>53</v>
      </c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7"/>
    </row>
    <row r="72" spans="1:35" s="25" customFormat="1" ht="12.75">
      <c r="A72" s="4" t="s">
        <v>52</v>
      </c>
      <c r="B72" s="39">
        <v>10</v>
      </c>
      <c r="C72" s="72">
        <v>10</v>
      </c>
      <c r="D72" s="74">
        <v>5.1</v>
      </c>
      <c r="E72" s="73">
        <f t="shared" si="1"/>
        <v>51</v>
      </c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7"/>
    </row>
    <row r="73" spans="1:35" s="25" customFormat="1" ht="12.75">
      <c r="A73" s="4" t="s">
        <v>82</v>
      </c>
      <c r="B73" s="39">
        <v>16883</v>
      </c>
      <c r="C73" s="72">
        <v>4221</v>
      </c>
      <c r="D73" s="72">
        <v>4220.7</v>
      </c>
      <c r="E73" s="73">
        <v>0</v>
      </c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7"/>
    </row>
    <row r="74" spans="1:35" s="25" customFormat="1" ht="12.75">
      <c r="A74" s="4" t="s">
        <v>19</v>
      </c>
      <c r="B74" s="39">
        <v>15</v>
      </c>
      <c r="C74" s="72">
        <v>15</v>
      </c>
      <c r="D74" s="74">
        <v>15.3</v>
      </c>
      <c r="E74" s="73">
        <f t="shared" si="1"/>
        <v>102</v>
      </c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7"/>
    </row>
    <row r="75" spans="1:35" s="25" customFormat="1" ht="12.75">
      <c r="A75" s="4" t="s">
        <v>43</v>
      </c>
      <c r="B75" s="39">
        <v>28</v>
      </c>
      <c r="C75" s="72">
        <v>28</v>
      </c>
      <c r="D75" s="74">
        <v>28.8</v>
      </c>
      <c r="E75" s="73">
        <f t="shared" si="1"/>
        <v>102.85714285714288</v>
      </c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7"/>
    </row>
    <row r="76" spans="1:35" s="25" customFormat="1" ht="12.75">
      <c r="A76" s="4" t="s">
        <v>20</v>
      </c>
      <c r="B76" s="39">
        <v>0</v>
      </c>
      <c r="C76" s="39">
        <v>5141</v>
      </c>
      <c r="D76" s="56">
        <v>5141</v>
      </c>
      <c r="E76" s="68">
        <v>0</v>
      </c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7"/>
    </row>
    <row r="77" spans="1:35" s="25" customFormat="1" ht="12.75">
      <c r="A77" s="4" t="s">
        <v>21</v>
      </c>
      <c r="B77" s="39">
        <v>4000</v>
      </c>
      <c r="C77" s="39">
        <v>7275</v>
      </c>
      <c r="D77" s="56">
        <v>9457.8</v>
      </c>
      <c r="E77" s="68">
        <f t="shared" si="1"/>
        <v>130.0041237113402</v>
      </c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7"/>
    </row>
    <row r="78" spans="1:35" s="25" customFormat="1" ht="12.75">
      <c r="A78" s="4" t="s">
        <v>22</v>
      </c>
      <c r="B78" s="39">
        <v>2000</v>
      </c>
      <c r="C78" s="39">
        <v>0</v>
      </c>
      <c r="D78" s="56">
        <v>100</v>
      </c>
      <c r="E78" s="68">
        <v>0</v>
      </c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7"/>
    </row>
    <row r="79" spans="1:35" s="25" customFormat="1" ht="12.75">
      <c r="A79" s="9" t="s">
        <v>54</v>
      </c>
      <c r="B79" s="39">
        <v>7050</v>
      </c>
      <c r="C79" s="39">
        <v>11269</v>
      </c>
      <c r="D79" s="56">
        <v>11370.3</v>
      </c>
      <c r="E79" s="68">
        <f t="shared" si="1"/>
        <v>100.89892625787557</v>
      </c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7"/>
    </row>
    <row r="80" spans="1:35" s="25" customFormat="1" ht="12.75">
      <c r="A80" s="2" t="s">
        <v>33</v>
      </c>
      <c r="B80" s="39">
        <v>200</v>
      </c>
      <c r="C80" s="39">
        <v>2093</v>
      </c>
      <c r="D80" s="56">
        <v>4145</v>
      </c>
      <c r="E80" s="68">
        <f t="shared" si="1"/>
        <v>198.04108934543717</v>
      </c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7"/>
    </row>
    <row r="81" spans="1:35" s="25" customFormat="1" ht="12.75">
      <c r="A81" s="4" t="s">
        <v>23</v>
      </c>
      <c r="B81" s="39">
        <v>376</v>
      </c>
      <c r="C81" s="39">
        <v>376</v>
      </c>
      <c r="D81" s="69">
        <v>310</v>
      </c>
      <c r="E81" s="68">
        <f t="shared" si="1"/>
        <v>82.4468085106383</v>
      </c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7"/>
    </row>
    <row r="82" spans="1:35" s="25" customFormat="1" ht="12.75">
      <c r="A82" s="4" t="s">
        <v>83</v>
      </c>
      <c r="B82" s="39">
        <v>6700</v>
      </c>
      <c r="C82" s="39">
        <v>6700</v>
      </c>
      <c r="D82" s="56">
        <v>4568.9</v>
      </c>
      <c r="E82" s="68">
        <f t="shared" si="1"/>
        <v>68.19253731343284</v>
      </c>
      <c r="F82" s="26"/>
      <c r="G82" s="33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7"/>
    </row>
    <row r="83" spans="1:35" s="25" customFormat="1" ht="12.75">
      <c r="A83" s="4" t="s">
        <v>70</v>
      </c>
      <c r="B83" s="47">
        <v>0</v>
      </c>
      <c r="C83" s="47">
        <v>924</v>
      </c>
      <c r="D83" s="56">
        <v>924</v>
      </c>
      <c r="E83" s="68">
        <v>0</v>
      </c>
      <c r="F83" s="26"/>
      <c r="G83" s="33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7"/>
    </row>
    <row r="84" spans="1:35" s="25" customFormat="1" ht="13.5" thickBot="1">
      <c r="A84" s="8" t="s">
        <v>24</v>
      </c>
      <c r="B84" s="50">
        <v>0</v>
      </c>
      <c r="C84" s="50">
        <v>360</v>
      </c>
      <c r="D84" s="75">
        <v>311</v>
      </c>
      <c r="E84" s="68">
        <v>0</v>
      </c>
      <c r="F84" s="26"/>
      <c r="G84" s="34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7"/>
    </row>
    <row r="85" spans="1:5" ht="13.5" thickBot="1">
      <c r="A85" s="13" t="s">
        <v>25</v>
      </c>
      <c r="B85" s="37">
        <f>SUM(B86:B92)</f>
        <v>30000</v>
      </c>
      <c r="C85" s="76">
        <f>SUM(C86:C92)</f>
        <v>50142</v>
      </c>
      <c r="D85" s="77">
        <f>SUM(D86:D92)</f>
        <v>55670.09999999999</v>
      </c>
      <c r="E85" s="77">
        <f aca="true" t="shared" si="2" ref="E85:E109">D85/C85*100</f>
        <v>111.02488931434723</v>
      </c>
    </row>
    <row r="86" spans="1:5" ht="12.75">
      <c r="A86" s="3" t="s">
        <v>26</v>
      </c>
      <c r="B86" s="41">
        <v>11500</v>
      </c>
      <c r="C86" s="70">
        <v>22700</v>
      </c>
      <c r="D86" s="70">
        <v>25737.6</v>
      </c>
      <c r="E86" s="70">
        <f t="shared" si="2"/>
        <v>113.38149779735683</v>
      </c>
    </row>
    <row r="87" spans="1:5" ht="12.75">
      <c r="A87" s="4" t="s">
        <v>27</v>
      </c>
      <c r="B87" s="21">
        <v>8000</v>
      </c>
      <c r="C87" s="72">
        <v>16700</v>
      </c>
      <c r="D87" s="72">
        <v>17032.8</v>
      </c>
      <c r="E87" s="72">
        <f t="shared" si="2"/>
        <v>101.9928143712575</v>
      </c>
    </row>
    <row r="88" spans="1:7" ht="12.75">
      <c r="A88" s="4" t="s">
        <v>53</v>
      </c>
      <c r="B88" s="21">
        <v>10500</v>
      </c>
      <c r="C88" s="72">
        <v>10500</v>
      </c>
      <c r="D88" s="72">
        <v>7988</v>
      </c>
      <c r="E88" s="72">
        <f t="shared" si="2"/>
        <v>76.07619047619048</v>
      </c>
      <c r="G88" s="33"/>
    </row>
    <row r="89" spans="1:7" ht="12.75">
      <c r="A89" s="11" t="s">
        <v>114</v>
      </c>
      <c r="B89" s="21">
        <v>0</v>
      </c>
      <c r="C89" s="72">
        <v>0</v>
      </c>
      <c r="D89" s="78">
        <v>4611</v>
      </c>
      <c r="E89" s="72">
        <v>0</v>
      </c>
      <c r="G89" s="33"/>
    </row>
    <row r="90" spans="1:7" ht="12.75">
      <c r="A90" s="11" t="s">
        <v>30</v>
      </c>
      <c r="B90" s="21">
        <v>0</v>
      </c>
      <c r="C90" s="72">
        <v>242</v>
      </c>
      <c r="D90" s="78">
        <v>300.7</v>
      </c>
      <c r="E90" s="72">
        <f t="shared" si="2"/>
        <v>124.25619834710744</v>
      </c>
      <c r="G90" s="33"/>
    </row>
    <row r="91" spans="1:7" ht="12.75">
      <c r="A91" s="36" t="s">
        <v>48</v>
      </c>
      <c r="B91" s="21">
        <v>0</v>
      </c>
      <c r="C91" s="72">
        <v>0</v>
      </c>
      <c r="D91" s="72">
        <v>0</v>
      </c>
      <c r="E91" s="72">
        <v>0</v>
      </c>
      <c r="G91" s="33"/>
    </row>
    <row r="92" spans="1:7" ht="13.5" thickBot="1">
      <c r="A92" s="51" t="s">
        <v>84</v>
      </c>
      <c r="B92" s="42">
        <v>0</v>
      </c>
      <c r="C92" s="79">
        <v>0</v>
      </c>
      <c r="D92" s="79">
        <v>0</v>
      </c>
      <c r="E92" s="79">
        <v>0</v>
      </c>
      <c r="G92" s="33"/>
    </row>
    <row r="93" spans="1:7" ht="13.5" thickBot="1">
      <c r="A93" s="43" t="s">
        <v>96</v>
      </c>
      <c r="B93" s="44">
        <f>SUM(B94:B109)</f>
        <v>252569</v>
      </c>
      <c r="C93" s="82">
        <f>SUM(C94:C109)</f>
        <v>338180</v>
      </c>
      <c r="D93" s="82">
        <f>SUM(D94:D109)</f>
        <v>336901.60000000003</v>
      </c>
      <c r="E93" s="83">
        <f t="shared" si="2"/>
        <v>99.62197646223906</v>
      </c>
      <c r="G93" s="35"/>
    </row>
    <row r="94" spans="1:5" ht="12.75">
      <c r="A94" s="3" t="s">
        <v>97</v>
      </c>
      <c r="B94" s="41">
        <v>72043</v>
      </c>
      <c r="C94" s="70">
        <v>72043</v>
      </c>
      <c r="D94" s="71">
        <v>72043</v>
      </c>
      <c r="E94" s="71">
        <f t="shared" si="2"/>
        <v>100</v>
      </c>
    </row>
    <row r="95" spans="1:5" ht="12.75">
      <c r="A95" s="9" t="s">
        <v>98</v>
      </c>
      <c r="B95" s="21">
        <v>0</v>
      </c>
      <c r="C95" s="39">
        <v>9199</v>
      </c>
      <c r="D95" s="56">
        <v>9199</v>
      </c>
      <c r="E95" s="56">
        <v>0</v>
      </c>
    </row>
    <row r="96" spans="1:5" ht="12.75">
      <c r="A96" s="4" t="s">
        <v>99</v>
      </c>
      <c r="B96" s="21">
        <v>0</v>
      </c>
      <c r="C96" s="39">
        <v>823</v>
      </c>
      <c r="D96" s="39">
        <v>823.5</v>
      </c>
      <c r="E96" s="56">
        <v>0</v>
      </c>
    </row>
    <row r="97" spans="1:5" ht="12.75">
      <c r="A97" s="4" t="s">
        <v>100</v>
      </c>
      <c r="B97" s="21">
        <v>136954</v>
      </c>
      <c r="C97" s="39">
        <v>94850</v>
      </c>
      <c r="D97" s="39">
        <v>94804.6</v>
      </c>
      <c r="E97" s="56">
        <f t="shared" si="2"/>
        <v>99.95213494992093</v>
      </c>
    </row>
    <row r="98" spans="1:5" ht="12.75">
      <c r="A98" s="4" t="s">
        <v>101</v>
      </c>
      <c r="B98" s="21">
        <v>40572</v>
      </c>
      <c r="C98" s="39">
        <v>89344</v>
      </c>
      <c r="D98" s="39">
        <v>89343.4</v>
      </c>
      <c r="E98" s="56">
        <f t="shared" si="2"/>
        <v>99.99932843839541</v>
      </c>
    </row>
    <row r="99" spans="1:5" ht="12.75">
      <c r="A99" s="4" t="s">
        <v>102</v>
      </c>
      <c r="B99" s="21">
        <v>0</v>
      </c>
      <c r="C99" s="39">
        <v>25528</v>
      </c>
      <c r="D99" s="39">
        <v>24372</v>
      </c>
      <c r="E99" s="56">
        <f t="shared" si="2"/>
        <v>95.47163898464431</v>
      </c>
    </row>
    <row r="100" spans="1:5" ht="12.75">
      <c r="A100" s="4" t="s">
        <v>103</v>
      </c>
      <c r="B100" s="21">
        <v>0</v>
      </c>
      <c r="C100" s="39">
        <v>0</v>
      </c>
      <c r="D100" s="39">
        <v>0</v>
      </c>
      <c r="E100" s="68">
        <v>0</v>
      </c>
    </row>
    <row r="101" spans="1:5" ht="12.75">
      <c r="A101" s="4" t="s">
        <v>104</v>
      </c>
      <c r="B101" s="21">
        <v>3000</v>
      </c>
      <c r="C101" s="39">
        <v>3367</v>
      </c>
      <c r="D101" s="39">
        <v>3242.5</v>
      </c>
      <c r="E101" s="56">
        <f t="shared" si="2"/>
        <v>96.3023463023463</v>
      </c>
    </row>
    <row r="102" spans="1:5" ht="12.75">
      <c r="A102" s="4" t="s">
        <v>105</v>
      </c>
      <c r="B102" s="21">
        <v>0</v>
      </c>
      <c r="C102" s="39">
        <v>6889</v>
      </c>
      <c r="D102" s="39">
        <v>6888.7</v>
      </c>
      <c r="E102" s="56">
        <f t="shared" si="2"/>
        <v>99.99564523152851</v>
      </c>
    </row>
    <row r="103" spans="1:5" ht="12.75">
      <c r="A103" s="52" t="s">
        <v>93</v>
      </c>
      <c r="B103" s="21">
        <v>0</v>
      </c>
      <c r="C103" s="39">
        <v>2000</v>
      </c>
      <c r="D103" s="47">
        <v>2000</v>
      </c>
      <c r="E103" s="56">
        <f t="shared" si="2"/>
        <v>100</v>
      </c>
    </row>
    <row r="104" spans="1:5" ht="12.75">
      <c r="A104" s="4" t="s">
        <v>28</v>
      </c>
      <c r="B104" s="21">
        <v>0</v>
      </c>
      <c r="C104" s="39">
        <v>5000</v>
      </c>
      <c r="D104" s="47">
        <v>5048.2</v>
      </c>
      <c r="E104" s="56">
        <f t="shared" si="2"/>
        <v>100.96399999999998</v>
      </c>
    </row>
    <row r="105" spans="1:5" ht="12.75">
      <c r="A105" s="11" t="s">
        <v>115</v>
      </c>
      <c r="B105" s="21">
        <v>0</v>
      </c>
      <c r="C105" s="39">
        <v>4800</v>
      </c>
      <c r="D105" s="47">
        <v>4799.9</v>
      </c>
      <c r="E105" s="56">
        <f t="shared" si="2"/>
        <v>99.99791666666667</v>
      </c>
    </row>
    <row r="106" spans="1:5" ht="12.75">
      <c r="A106" s="12" t="s">
        <v>106</v>
      </c>
      <c r="B106" s="21">
        <v>0</v>
      </c>
      <c r="C106" s="39">
        <v>2975</v>
      </c>
      <c r="D106" s="47">
        <v>2975</v>
      </c>
      <c r="E106" s="56">
        <f t="shared" si="2"/>
        <v>100</v>
      </c>
    </row>
    <row r="107" spans="1:5" ht="12.75">
      <c r="A107" s="4" t="s">
        <v>107</v>
      </c>
      <c r="B107" s="21">
        <v>0</v>
      </c>
      <c r="C107" s="39">
        <v>16362</v>
      </c>
      <c r="D107" s="39">
        <v>16361.8</v>
      </c>
      <c r="E107" s="56">
        <f t="shared" si="2"/>
        <v>99.99877765554332</v>
      </c>
    </row>
    <row r="108" spans="1:5" ht="12.75">
      <c r="A108" s="11" t="s">
        <v>69</v>
      </c>
      <c r="B108" s="21">
        <v>0</v>
      </c>
      <c r="C108" s="39">
        <v>0</v>
      </c>
      <c r="D108" s="47">
        <v>0</v>
      </c>
      <c r="E108" s="68">
        <v>0</v>
      </c>
    </row>
    <row r="109" spans="1:5" ht="13.5" thickBot="1">
      <c r="A109" s="4" t="s">
        <v>94</v>
      </c>
      <c r="B109" s="21">
        <v>0</v>
      </c>
      <c r="C109" s="39">
        <v>5000</v>
      </c>
      <c r="D109" s="47">
        <v>5000</v>
      </c>
      <c r="E109" s="56">
        <f t="shared" si="2"/>
        <v>100</v>
      </c>
    </row>
    <row r="110" spans="1:5" ht="13.5" thickBot="1">
      <c r="A110" s="16" t="s">
        <v>47</v>
      </c>
      <c r="B110" s="37">
        <f>SUM(B6+B34+B85+B93)</f>
        <v>853807</v>
      </c>
      <c r="C110" s="76">
        <f>SUM(C6+C34+C85+C93)</f>
        <v>1005958</v>
      </c>
      <c r="D110" s="77">
        <f>D93+D85+D34+D6</f>
        <v>1030209.6000000001</v>
      </c>
      <c r="E110" s="77">
        <f>D110/C110*100</f>
        <v>102.41079647460431</v>
      </c>
    </row>
    <row r="111" spans="1:5" ht="13.5" thickBot="1">
      <c r="A111" s="15" t="s">
        <v>44</v>
      </c>
      <c r="B111" s="40">
        <v>0</v>
      </c>
      <c r="C111" s="80">
        <v>108302</v>
      </c>
      <c r="D111" s="81"/>
      <c r="E111" s="72">
        <v>0</v>
      </c>
    </row>
    <row r="112" spans="1:5" ht="13.5" thickBot="1">
      <c r="A112" s="16" t="s">
        <v>45</v>
      </c>
      <c r="B112" s="14">
        <f>SUM(B110+B111)</f>
        <v>853807</v>
      </c>
      <c r="C112" s="77">
        <f>SUM(C110+C111)</f>
        <v>1114260</v>
      </c>
      <c r="D112" s="77">
        <f>D110+D111</f>
        <v>1030209.6000000001</v>
      </c>
      <c r="E112" s="77">
        <f>D112/C112*100</f>
        <v>92.45684131172258</v>
      </c>
    </row>
    <row r="113" ht="12.75"/>
    <row r="114" spans="1:3" ht="12.75">
      <c r="A114" s="22"/>
      <c r="B114" s="22"/>
      <c r="C114" s="22"/>
    </row>
    <row r="115" ht="12.75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</sheetData>
  <mergeCells count="3">
    <mergeCell ref="A4:A5"/>
    <mergeCell ref="A1:E2"/>
    <mergeCell ref="A55:A5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1" r:id="rId1"/>
  <rowBreaks count="1" manualBreakCount="1">
    <brk id="5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MÚ Chomutov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AC9</dc:creator>
  <cp:keywords/>
  <dc:description/>
  <cp:lastModifiedBy>eo17</cp:lastModifiedBy>
  <cp:lastPrinted>2008-02-06T15:39:32Z</cp:lastPrinted>
  <dcterms:created xsi:type="dcterms:W3CDTF">2002-04-08T12:47:06Z</dcterms:created>
  <dcterms:modified xsi:type="dcterms:W3CDTF">2008-02-06T15:40:07Z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42858903</vt:i4>
  </property>
  <property fmtid="{D5CDD505-2E9C-101B-9397-08002B2CF9AE}" pid="3" name="_EmailSubject">
    <vt:lpwstr/>
  </property>
  <property fmtid="{D5CDD505-2E9C-101B-9397-08002B2CF9AE}" pid="4" name="_AuthorEmail">
    <vt:lpwstr>r.matejkova@chomutov-mesto.cz</vt:lpwstr>
  </property>
  <property fmtid="{D5CDD505-2E9C-101B-9397-08002B2CF9AE}" pid="5" name="_AuthorEmailDisplayName">
    <vt:lpwstr>Matějková Romana</vt:lpwstr>
  </property>
  <property fmtid="{D5CDD505-2E9C-101B-9397-08002B2CF9AE}" pid="6" name="_ReviewingToolsShownOnce">
    <vt:lpwstr/>
  </property>
</Properties>
</file>