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60" windowWidth="15570" windowHeight="9675" tabRatio="880"/>
  </bookViews>
  <sheets>
    <sheet name="Obsah" sheetId="19" r:id="rId1"/>
    <sheet name="0001" sheetId="1" r:id="rId2"/>
    <sheet name="0002" sheetId="2" r:id="rId3"/>
    <sheet name="0004" sheetId="3" r:id="rId4"/>
    <sheet name="0005" sheetId="4" r:id="rId5"/>
    <sheet name="0006" sheetId="5" r:id="rId6"/>
    <sheet name="0007" sheetId="6" r:id="rId7"/>
    <sheet name="0009" sheetId="7" r:id="rId8"/>
    <sheet name="0012" sheetId="8" r:id="rId9"/>
    <sheet name="0013" sheetId="9" r:id="rId10"/>
    <sheet name="0014" sheetId="10" r:id="rId11"/>
    <sheet name="0015" sheetId="11" r:id="rId12"/>
    <sheet name="0016" sheetId="12" r:id="rId13"/>
    <sheet name="0017" sheetId="13" r:id="rId14"/>
    <sheet name="0018" sheetId="14" r:id="rId15"/>
    <sheet name="0031" sheetId="15" r:id="rId16"/>
    <sheet name="0032" sheetId="16" r:id="rId17"/>
    <sheet name="0003" sheetId="17" r:id="rId18"/>
    <sheet name="0008" sheetId="18" r:id="rId19"/>
  </sheets>
  <definedNames>
    <definedName name="_xlnm.Print_Titles" localSheetId="1">'0001'!#REF!</definedName>
    <definedName name="_xlnm.Print_Titles" localSheetId="2">'0002'!#REF!</definedName>
    <definedName name="_xlnm.Print_Titles" localSheetId="3">'0004'!$3:$3</definedName>
    <definedName name="_xlnm.Print_Titles" localSheetId="4">'0005'!$3:$3</definedName>
    <definedName name="_xlnm.Print_Titles" localSheetId="5">'0006'!$3:$3</definedName>
    <definedName name="_xlnm.Print_Titles" localSheetId="6">'0007'!$3:$3</definedName>
    <definedName name="_xlnm.Print_Titles" localSheetId="7">'0009'!$3:$3</definedName>
    <definedName name="_xlnm.Print_Titles" localSheetId="8">'0012'!$3:$3</definedName>
    <definedName name="_xlnm.Print_Titles" localSheetId="9">'0013'!$3:$3</definedName>
    <definedName name="_xlnm.Print_Titles" localSheetId="10">'0014'!$3:$3</definedName>
    <definedName name="_xlnm.Print_Titles" localSheetId="11">'0015'!$3:$3</definedName>
    <definedName name="_xlnm.Print_Titles" localSheetId="12">'0016'!$3:$3</definedName>
    <definedName name="_xlnm.Print_Titles" localSheetId="13">'0017'!$3:$3</definedName>
    <definedName name="_xlnm.Print_Titles" localSheetId="14">'0018'!$3:$3</definedName>
    <definedName name="_xlnm.Print_Titles" localSheetId="15">'0031'!$3:$3</definedName>
    <definedName name="_xlnm.Print_Titles" localSheetId="16">'0032'!$3:$3</definedName>
  </definedNames>
  <calcPr calcId="152511"/>
</workbook>
</file>

<file path=xl/calcChain.xml><?xml version="1.0" encoding="utf-8"?>
<calcChain xmlns="http://schemas.openxmlformats.org/spreadsheetml/2006/main">
  <c r="J230" i="18" l="1"/>
  <c r="J211" i="18"/>
  <c r="J196" i="18"/>
  <c r="J188" i="18"/>
  <c r="J184" i="18"/>
  <c r="J180" i="18"/>
  <c r="J176" i="18"/>
  <c r="J172" i="18"/>
  <c r="J168" i="18"/>
  <c r="J164" i="18"/>
  <c r="J160" i="18"/>
  <c r="J156" i="18"/>
  <c r="J152" i="18"/>
  <c r="J117" i="18"/>
  <c r="J100" i="18"/>
  <c r="J96" i="18"/>
  <c r="J92" i="18"/>
  <c r="J88" i="18"/>
  <c r="J84" i="18"/>
  <c r="J55" i="18"/>
  <c r="J51" i="18"/>
  <c r="J37" i="18"/>
  <c r="J30" i="18"/>
  <c r="J26" i="18"/>
  <c r="J22" i="18"/>
  <c r="J18" i="18"/>
  <c r="J579" i="17"/>
  <c r="J575" i="17"/>
  <c r="J571" i="17"/>
  <c r="J567" i="17"/>
  <c r="J563" i="17"/>
  <c r="J559" i="17"/>
  <c r="J555" i="17"/>
  <c r="J547" i="17"/>
  <c r="J542" i="17"/>
  <c r="J538" i="17"/>
  <c r="J531" i="17"/>
  <c r="J524" i="17"/>
  <c r="J520" i="17"/>
  <c r="J515" i="17"/>
  <c r="B515" i="17"/>
  <c r="J499" i="17"/>
  <c r="J494" i="17"/>
  <c r="J482" i="17"/>
  <c r="J476" i="17"/>
  <c r="J471" i="17"/>
  <c r="J467" i="17"/>
  <c r="J459" i="17"/>
  <c r="J454" i="17"/>
  <c r="J450" i="17"/>
  <c r="J445" i="17"/>
  <c r="J437" i="17"/>
  <c r="J432" i="17"/>
  <c r="J428" i="17"/>
  <c r="J424" i="17"/>
  <c r="J419" i="17"/>
  <c r="J414" i="17"/>
  <c r="J409" i="17"/>
  <c r="J391" i="17"/>
  <c r="J387" i="17"/>
  <c r="J383" i="17"/>
  <c r="J379" i="17"/>
  <c r="J371" i="17"/>
  <c r="J364" i="17"/>
  <c r="J360" i="17"/>
  <c r="J356" i="17"/>
  <c r="J351" i="17"/>
  <c r="J346" i="17"/>
  <c r="J340" i="17"/>
  <c r="J336" i="17"/>
  <c r="J330" i="17"/>
  <c r="J325" i="17"/>
  <c r="J320" i="17"/>
  <c r="J315" i="17"/>
  <c r="J311" i="17"/>
  <c r="J306" i="17"/>
  <c r="J300" i="17"/>
  <c r="J295" i="17"/>
  <c r="J290" i="17"/>
  <c r="J286" i="17"/>
  <c r="J282" i="17"/>
  <c r="J276" i="17"/>
  <c r="J270" i="17"/>
  <c r="J251" i="17"/>
  <c r="J245" i="17"/>
  <c r="J237" i="17"/>
  <c r="J232" i="17"/>
  <c r="J225" i="17"/>
  <c r="J218" i="17"/>
  <c r="J212" i="17"/>
  <c r="J204" i="17"/>
  <c r="J200" i="17"/>
  <c r="J196" i="17"/>
  <c r="J192" i="17"/>
  <c r="J188" i="17"/>
  <c r="J184" i="17"/>
  <c r="J177" i="17"/>
  <c r="J173" i="17"/>
  <c r="J169" i="17"/>
  <c r="J165" i="17"/>
  <c r="J159" i="17"/>
  <c r="J154" i="17"/>
  <c r="J147" i="17"/>
  <c r="J141" i="17"/>
  <c r="J135" i="17"/>
  <c r="J130" i="17"/>
  <c r="B130" i="17"/>
  <c r="J126" i="17"/>
  <c r="J122" i="17"/>
  <c r="J118" i="17"/>
  <c r="J114" i="17"/>
  <c r="J110" i="17"/>
  <c r="J105" i="17"/>
  <c r="J101" i="17"/>
  <c r="J97" i="17"/>
  <c r="J93" i="17"/>
  <c r="J89" i="17"/>
  <c r="J85" i="17"/>
  <c r="J80" i="17"/>
  <c r="J75" i="17"/>
  <c r="J71" i="17"/>
  <c r="J67" i="17"/>
  <c r="J62" i="17"/>
  <c r="J58" i="17"/>
  <c r="J53" i="17"/>
  <c r="J48" i="17"/>
  <c r="J43" i="17"/>
  <c r="J39" i="17"/>
  <c r="J34" i="17"/>
  <c r="J29" i="17"/>
  <c r="J25" i="17"/>
  <c r="J21" i="17"/>
  <c r="J17" i="17"/>
  <c r="J13" i="17"/>
  <c r="J9" i="17"/>
  <c r="J232" i="18" l="1"/>
  <c r="J179" i="17"/>
  <c r="J584" i="17"/>
  <c r="J57" i="18"/>
  <c r="J14" i="16"/>
  <c r="J16" i="16" s="1"/>
  <c r="J234" i="18" l="1"/>
  <c r="J586" i="17"/>
  <c r="J45" i="15"/>
  <c r="J28" i="15"/>
  <c r="J23" i="15"/>
  <c r="J30" i="15" l="1"/>
  <c r="J7" i="14"/>
  <c r="J9" i="14" s="1"/>
  <c r="J162" i="13" l="1"/>
  <c r="J156" i="13"/>
  <c r="H156" i="13"/>
  <c r="J64" i="13"/>
  <c r="J25" i="13"/>
  <c r="J18" i="13"/>
  <c r="J27" i="13" s="1"/>
  <c r="J158" i="13" l="1"/>
  <c r="I41" i="12"/>
  <c r="H41" i="12"/>
  <c r="G41" i="12"/>
  <c r="F41" i="12"/>
  <c r="E41" i="12"/>
  <c r="I40" i="12"/>
  <c r="H40" i="12"/>
  <c r="G40" i="12"/>
  <c r="F40" i="12"/>
  <c r="E40" i="12"/>
  <c r="J36" i="12"/>
  <c r="J38" i="12" s="1"/>
  <c r="J10" i="12"/>
  <c r="J41" i="12" l="1"/>
  <c r="J12" i="12"/>
  <c r="J40" i="12" s="1"/>
  <c r="I83" i="11" l="1"/>
  <c r="H83" i="11"/>
  <c r="G83" i="11"/>
  <c r="F83" i="11"/>
  <c r="I82" i="11"/>
  <c r="H82" i="11"/>
  <c r="G82" i="11"/>
  <c r="F82" i="11"/>
  <c r="J78" i="11"/>
  <c r="J73" i="11"/>
  <c r="J80" i="11" s="1"/>
  <c r="J21" i="11"/>
  <c r="J17" i="11"/>
  <c r="J23" i="11" l="1"/>
  <c r="J82" i="11"/>
  <c r="J83" i="11"/>
  <c r="J17" i="9" l="1"/>
  <c r="J19" i="9" s="1"/>
  <c r="I97" i="8" l="1"/>
  <c r="H97" i="8"/>
  <c r="G97" i="8"/>
  <c r="F97" i="8"/>
  <c r="I96" i="8"/>
  <c r="H96" i="8"/>
  <c r="G96" i="8"/>
  <c r="F96" i="8"/>
  <c r="J92" i="8"/>
  <c r="J94" i="8" s="1"/>
  <c r="J16" i="8"/>
  <c r="J97" i="8" l="1"/>
  <c r="J18" i="8"/>
  <c r="J96" i="8" s="1"/>
  <c r="J17" i="7" l="1"/>
  <c r="J19" i="7" s="1"/>
  <c r="J8" i="7"/>
  <c r="J22" i="7" s="1"/>
  <c r="J10" i="7" l="1"/>
  <c r="J21" i="7" s="1"/>
  <c r="I172" i="6" l="1"/>
  <c r="H172" i="6"/>
  <c r="G172" i="6"/>
  <c r="F172" i="6"/>
  <c r="I171" i="6"/>
  <c r="H171" i="6"/>
  <c r="G171" i="6"/>
  <c r="F171" i="6"/>
  <c r="J163" i="6"/>
  <c r="J169" i="6" s="1"/>
  <c r="J61" i="6"/>
  <c r="J172" i="6" l="1"/>
  <c r="J63" i="6"/>
  <c r="J171" i="6" s="1"/>
  <c r="J24" i="5" l="1"/>
  <c r="J26" i="5" s="1"/>
  <c r="J24" i="4" l="1"/>
  <c r="J26" i="4" s="1"/>
  <c r="I117" i="1" l="1"/>
  <c r="H117" i="1"/>
  <c r="G117" i="1"/>
  <c r="F117" i="1"/>
  <c r="I116" i="1"/>
  <c r="H116" i="1"/>
  <c r="G116" i="1"/>
  <c r="F116" i="1"/>
  <c r="J112" i="1"/>
  <c r="J114" i="1" s="1"/>
  <c r="J102" i="1"/>
  <c r="J97" i="1"/>
  <c r="J58" i="1"/>
  <c r="J60" i="1" s="1"/>
  <c r="J104" i="1" l="1"/>
  <c r="J116" i="1" s="1"/>
  <c r="J117" i="1"/>
  <c r="G56" i="15" l="1"/>
  <c r="H56" i="15"/>
  <c r="I56" i="15"/>
  <c r="G57" i="15"/>
  <c r="H57" i="15"/>
  <c r="I57" i="15"/>
  <c r="F57" i="15"/>
  <c r="F56" i="15"/>
  <c r="G28" i="16"/>
  <c r="H28" i="16"/>
  <c r="I28" i="16"/>
  <c r="G29" i="16"/>
  <c r="H29" i="16"/>
  <c r="I29" i="16"/>
  <c r="F29" i="16"/>
  <c r="F28" i="16"/>
  <c r="G32" i="14"/>
  <c r="H32" i="14"/>
  <c r="I32" i="14"/>
  <c r="G33" i="14"/>
  <c r="H33" i="14"/>
  <c r="I33" i="14"/>
  <c r="F33" i="14"/>
  <c r="F32" i="14"/>
  <c r="J9" i="10"/>
  <c r="J14" i="10" s="1"/>
  <c r="G13" i="10"/>
  <c r="H13" i="10"/>
  <c r="I13" i="10"/>
  <c r="G14" i="10"/>
  <c r="H14" i="10"/>
  <c r="I14" i="10"/>
  <c r="F14" i="10"/>
  <c r="F13" i="10"/>
  <c r="G21" i="7"/>
  <c r="H21" i="7"/>
  <c r="I21" i="7"/>
  <c r="G22" i="7"/>
  <c r="H22" i="7"/>
  <c r="I22" i="7"/>
  <c r="F22" i="7"/>
  <c r="F21" i="7"/>
  <c r="G81" i="5"/>
  <c r="H81" i="5"/>
  <c r="I81" i="5"/>
  <c r="G82" i="5"/>
  <c r="H82" i="5"/>
  <c r="I82" i="5"/>
  <c r="F82" i="5"/>
  <c r="F81" i="5"/>
  <c r="F49" i="4"/>
  <c r="F48" i="4"/>
  <c r="G48" i="4"/>
  <c r="H48" i="4"/>
  <c r="I48" i="4"/>
  <c r="G49" i="4"/>
  <c r="H49" i="4"/>
  <c r="I49" i="4"/>
  <c r="G73" i="3"/>
  <c r="H73" i="3"/>
  <c r="I73" i="3"/>
  <c r="G74" i="3"/>
  <c r="H74" i="3"/>
  <c r="I74" i="3"/>
  <c r="F74" i="3"/>
  <c r="F73" i="3"/>
  <c r="G115" i="2"/>
  <c r="H115" i="2"/>
  <c r="I115" i="2"/>
  <c r="G116" i="2"/>
  <c r="H116" i="2"/>
  <c r="I116" i="2"/>
  <c r="F116" i="2"/>
  <c r="F115" i="2"/>
  <c r="I63" i="9"/>
  <c r="H63" i="9"/>
  <c r="G63" i="9"/>
  <c r="F63" i="9"/>
  <c r="I62" i="9"/>
  <c r="H62" i="9"/>
  <c r="G62" i="9"/>
  <c r="F62" i="9"/>
  <c r="J111" i="2"/>
  <c r="J41" i="2"/>
  <c r="J50" i="2"/>
  <c r="J103" i="2"/>
  <c r="J71" i="5"/>
  <c r="J73" i="5" s="1"/>
  <c r="J77" i="5" s="1"/>
  <c r="J79" i="5" s="1"/>
  <c r="J28" i="14"/>
  <c r="J30" i="14" s="1"/>
  <c r="J52" i="15"/>
  <c r="J24" i="16"/>
  <c r="J26" i="16" s="1"/>
  <c r="J63" i="3"/>
  <c r="J65" i="3" s="1"/>
  <c r="J69" i="3"/>
  <c r="J24" i="3"/>
  <c r="J26" i="3" s="1"/>
  <c r="J44" i="4"/>
  <c r="J46" i="4" s="1"/>
  <c r="J11" i="10"/>
  <c r="J13" i="10" s="1"/>
  <c r="J58" i="9"/>
  <c r="J60" i="9" s="1"/>
  <c r="J33" i="14" l="1"/>
  <c r="J48" i="4"/>
  <c r="J73" i="3"/>
  <c r="J74" i="3"/>
  <c r="J29" i="16"/>
  <c r="J54" i="15"/>
  <c r="J81" i="5"/>
  <c r="J49" i="4"/>
  <c r="J116" i="2"/>
  <c r="J57" i="15"/>
  <c r="J28" i="16"/>
  <c r="J32" i="14"/>
  <c r="J82" i="5"/>
  <c r="J52" i="2"/>
  <c r="J113" i="2"/>
  <c r="J71" i="3"/>
  <c r="J56" i="15" l="1"/>
  <c r="J115" i="2"/>
</calcChain>
</file>

<file path=xl/sharedStrings.xml><?xml version="1.0" encoding="utf-8"?>
<sst xmlns="http://schemas.openxmlformats.org/spreadsheetml/2006/main" count="4062" uniqueCount="682">
  <si>
    <t>ORJ</t>
  </si>
  <si>
    <t>Par</t>
  </si>
  <si>
    <t>Pol</t>
  </si>
  <si>
    <t>Organizace</t>
  </si>
  <si>
    <t>ÚZ</t>
  </si>
  <si>
    <t>Název položky</t>
  </si>
  <si>
    <t>Název org.</t>
  </si>
  <si>
    <t>Název účelového znaku</t>
  </si>
  <si>
    <t>Název paragrafu</t>
  </si>
  <si>
    <t>Úč 2012 (1-12)</t>
  </si>
  <si>
    <t>Úč 2013 (1-12)</t>
  </si>
  <si>
    <t>RU 2014 (1-5)</t>
  </si>
  <si>
    <t>Úč 2014 (1-5)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</si>
  <si>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</si>
  <si>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</si>
  <si>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</si>
  <si>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</si>
  <si>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příjmů právnických osob za obce</t>
  </si>
  <si>
    <t>Daň z přidané hodnoty</t>
  </si>
  <si>
    <t>Poplatky za odnětí pozemků plnění funkcí lesa</t>
  </si>
  <si>
    <t>Poplatek za provoz systému nakládání s komunálními odpady</t>
  </si>
  <si>
    <t>Komunální odpad -  cizinci</t>
  </si>
  <si>
    <t>Komunální odpad - nem bez TP + RO</t>
  </si>
  <si>
    <t>Poplatek ze psů</t>
  </si>
  <si>
    <t>Poplatek za lázeňský nebo rekreační pobyt</t>
  </si>
  <si>
    <t>Poplatek za užívání veřejného prostranství</t>
  </si>
  <si>
    <t>Poplatek z ubytovací kapacity</t>
  </si>
  <si>
    <t>Odvod z loterií a podobných her kromě z výherních hracích přístrojů</t>
  </si>
  <si>
    <t>OE - správní poplatky - bezdlužnost</t>
  </si>
  <si>
    <t>OE - správní poplatky - tombola</t>
  </si>
  <si>
    <t>Odvod z výherních hracích přístrojů</t>
  </si>
  <si>
    <t>FS - stravné</t>
  </si>
  <si>
    <t>Správní poplatky</t>
  </si>
  <si>
    <t>OE - správní poplatky - VHP</t>
  </si>
  <si>
    <t>Daň z nemovitých věcí</t>
  </si>
  <si>
    <t>Nerozúčtované, neidentifikované a nezařaditelné daňové příjmy</t>
  </si>
  <si>
    <t>Splátky půjčených prostředků od obecně prosp. spol. a podob. subjektů</t>
  </si>
  <si>
    <t>Neinvest. přijaté transfery ze stát. rozp. v rámci souhrn. dotač. vztahu</t>
  </si>
  <si>
    <t>Převody z ostatních vlastních fondů</t>
  </si>
  <si>
    <t>Ostatní odvody příspěvkových organizací</t>
  </si>
  <si>
    <t>Základní školy</t>
  </si>
  <si>
    <t>Speciální základní školy</t>
  </si>
  <si>
    <t>Ostatní tělovýchovná činnost</t>
  </si>
  <si>
    <t>Ostatní přijaté vratky transferů</t>
  </si>
  <si>
    <t>OŠ - FP vyčleněné RM</t>
  </si>
  <si>
    <t>Příjmy z poskytování služeb a výrobků</t>
  </si>
  <si>
    <t>OE - exekuční náklady</t>
  </si>
  <si>
    <t>Činnost místní správy</t>
  </si>
  <si>
    <t>Sankční platby přijaté od jiných subjektů</t>
  </si>
  <si>
    <t>Přijaté nekapitálové příspěvky a náhrady</t>
  </si>
  <si>
    <t>OE - exekuční náklady - záloha Most</t>
  </si>
  <si>
    <t>zálohy Paraska</t>
  </si>
  <si>
    <t>Neidentifikované příjmy</t>
  </si>
  <si>
    <t>Ostatní nedaňové příjmy jinde nezařazené</t>
  </si>
  <si>
    <t>OE - ost nedaň příjmy</t>
  </si>
  <si>
    <t>Příjmy z úroků (část)</t>
  </si>
  <si>
    <t>Obecné příjmy a výdaje z finančních operací</t>
  </si>
  <si>
    <t>OE - úroky z běžných účtů</t>
  </si>
  <si>
    <t>Příjmy z podílů na zisku a dividend</t>
  </si>
  <si>
    <t>OE - ost nedaň příjmy - poplatky bance</t>
  </si>
  <si>
    <t>Ostatní činnosti j.n.</t>
  </si>
  <si>
    <t>OE - pohledávky z insolvenčního řízení</t>
  </si>
  <si>
    <t>ČAD - splátky dluhu</t>
  </si>
  <si>
    <t>OE - ost nedaň příjmy - poštovné</t>
  </si>
  <si>
    <t>Příjmy 1 - Odbor ekonomiky</t>
  </si>
  <si>
    <t>Neinvestiční transfery nefinanč. podnikatel. subjektům-fyzickým osobám</t>
  </si>
  <si>
    <t>Hudební činnost</t>
  </si>
  <si>
    <t>FP vyčleněné RM - sport a zájm org</t>
  </si>
  <si>
    <t>Neinvestiční transfery cizím příspěvkovým organizacím</t>
  </si>
  <si>
    <t>Neinvestiční transfery církvím a náboženským společnostem</t>
  </si>
  <si>
    <t>Činnosti registrovaných církví a náboženských společností</t>
  </si>
  <si>
    <t>Neinvest. transfery nefinanč. podnikatel. subjektům-právnickým osobám</t>
  </si>
  <si>
    <t>Neinvestiční transfery občanským sdružením</t>
  </si>
  <si>
    <t>Neinvestiční transfery obyvatelstvu nemající charakter daru</t>
  </si>
  <si>
    <t>Využití volného času dětí a mládeže</t>
  </si>
  <si>
    <t>Neinvestiční transfery obecně prospěšným společnostem</t>
  </si>
  <si>
    <t>Ostatní zájmová činnost a rekreace</t>
  </si>
  <si>
    <t>Prevence před drogami, alkoholem, nikotinem a jinými návyk. látkami</t>
  </si>
  <si>
    <t>Neinvestiční půjčené prostředky spolkům</t>
  </si>
  <si>
    <t>Neinvestiční dotace obcím</t>
  </si>
  <si>
    <t>Ostatní činnosti k ochraně přírody a krajiny</t>
  </si>
  <si>
    <t>Drobný hmotný dlouhodobý majetek</t>
  </si>
  <si>
    <t>Nákup materiálu jinde nezařazený</t>
  </si>
  <si>
    <t>Konzultační, poradenské a právní služby</t>
  </si>
  <si>
    <t>Nákup ostatních služeb</t>
  </si>
  <si>
    <t>Ostatní nákupy jinde nezařazené</t>
  </si>
  <si>
    <t>Poskytované zálohy vlastní pokladně</t>
  </si>
  <si>
    <t>Ostatní poskytované zálohy a jistiny</t>
  </si>
  <si>
    <t>Ostatní neinvestiční transfery neziskovým a podobným organizacím</t>
  </si>
  <si>
    <t>Ostatní náhrady placené obyvatelstvu</t>
  </si>
  <si>
    <t>Neinvestiční transfery mezinárodním organizacím</t>
  </si>
  <si>
    <t>Mezinárodní spolupráce (jinde nezařazená)</t>
  </si>
  <si>
    <t>Úroky vlastní</t>
  </si>
  <si>
    <t>Služby peněžních ústavů</t>
  </si>
  <si>
    <t>Platby daní a poplatků státnímu rozpočtu</t>
  </si>
  <si>
    <t>Ostatní finanční operace</t>
  </si>
  <si>
    <t>Úhrady sankcí jiným rozpočtům</t>
  </si>
  <si>
    <t>Ostatní neinvestiční transfery obyvatelstvu</t>
  </si>
  <si>
    <t>Ostatní neinvestiční výdaje jinde nezařazené</t>
  </si>
  <si>
    <t>Nespecifikované rezervy</t>
  </si>
  <si>
    <t>FMK</t>
  </si>
  <si>
    <t>Invest. transfery nefinančním podnikatel. subjektům-právnickým osobám</t>
  </si>
  <si>
    <t>Investiční transfery spolkům</t>
  </si>
  <si>
    <t>Výdaje 1 - Odbor ekonomiky</t>
  </si>
  <si>
    <t>Změna stavu krátkodobých prostř. na bank. účtech kromě účtů st.fin. aktiv - kap.OSFA</t>
  </si>
  <si>
    <t>Aktivní krátkodobé operace řízení likvidity - příjmy</t>
  </si>
  <si>
    <t>Aktivní krátkodobé operace řízení likvidity - výdaje</t>
  </si>
  <si>
    <t>Dlouhodobé přijaté půjčené prostředky</t>
  </si>
  <si>
    <t>Uhrazené splátky dlouhodobých přijatých půjčených prostředků.</t>
  </si>
  <si>
    <t>Financování 1 - Odbor ekonomiky</t>
  </si>
  <si>
    <t>Poplatky za uložení odpadů</t>
  </si>
  <si>
    <t>Neinvestiční přijaté transfery od krajů</t>
  </si>
  <si>
    <t>Hospodaření v lesích 2012</t>
  </si>
  <si>
    <t>Příjmy z pronájmu pozemků</t>
  </si>
  <si>
    <t>Celospolečenské funkce lesů</t>
  </si>
  <si>
    <t>Příjmy z úhrad dobývacího prostoru a z vydobytých nerostů</t>
  </si>
  <si>
    <t>Ostatní záležitosti těžebního průmyslu a energetiky</t>
  </si>
  <si>
    <t>Silnice</t>
  </si>
  <si>
    <t>Ostatní záležitosti pozemních komunikací</t>
  </si>
  <si>
    <t>Činnost vysokých škol</t>
  </si>
  <si>
    <t>Chomutovská bytová, a s</t>
  </si>
  <si>
    <t>Bytové hospodářství</t>
  </si>
  <si>
    <t>Příjmy z pronájmu ostatních nemovitostí a jejich částí</t>
  </si>
  <si>
    <t>Nebytové hospodářství</t>
  </si>
  <si>
    <t>ORIaMM - OMp - reklama</t>
  </si>
  <si>
    <t>Příjmy z pronájmu movitých věcí</t>
  </si>
  <si>
    <t>Přijaté pojistné náhrady</t>
  </si>
  <si>
    <t>Komunální služby a územní rozvoj jinde nezařazené</t>
  </si>
  <si>
    <t>ORIaMM - OMp - zahrádky</t>
  </si>
  <si>
    <t>ORIaMM - OMp - zahrádkářské kolonie</t>
  </si>
  <si>
    <t>Využívání a zneškodňování komunálních odpadů</t>
  </si>
  <si>
    <t>ORIaMM - OMp - zneškodňování odpadů (EKO-KOM)</t>
  </si>
  <si>
    <t>ORIaMM - OMp - zneškodňování odpadů (el odpad)</t>
  </si>
  <si>
    <t>Příjmy z prodeje krátkodobého a drobného dlouhodobého majetku</t>
  </si>
  <si>
    <t>MŠ Šafaříkova</t>
  </si>
  <si>
    <t>Příjmy z prodeje ostatních nemovitostí a jejich částí</t>
  </si>
  <si>
    <t>ORIaMM - OMp - prodej nemovitostí - byty</t>
  </si>
  <si>
    <t>Příjmy z prodeje pozemků</t>
  </si>
  <si>
    <t>Příjmy z prodeje ostatního hmotného dlouhodobého majetku</t>
  </si>
  <si>
    <t>Příjmy 2 - ORIaMM - oddělení majetkoprávní</t>
  </si>
  <si>
    <t>Ozdravování hosp. zvířat, polních a spec. plodin a zvl. veterin. péče</t>
  </si>
  <si>
    <t>Pěstební činnost</t>
  </si>
  <si>
    <t>Studená voda</t>
  </si>
  <si>
    <t>Plyn</t>
  </si>
  <si>
    <t>Elektrická energie</t>
  </si>
  <si>
    <t>Služby telekomunikací a radiokomunikací</t>
  </si>
  <si>
    <t>Opravy a udržování</t>
  </si>
  <si>
    <t>Teplo</t>
  </si>
  <si>
    <t>Nájemné</t>
  </si>
  <si>
    <t>Veřejné osvětlení</t>
  </si>
  <si>
    <t>Sběr a svoz komunálních odpadů</t>
  </si>
  <si>
    <t>ORIaMM - OMp - odvoz odpadu - zahr kolonie</t>
  </si>
  <si>
    <t>Prevence vzniku odpadů</t>
  </si>
  <si>
    <t>ORIaMM - OMp - DHM - kontejnery na odpad</t>
  </si>
  <si>
    <t>Poskytnuté neinvestiční příspěvky a náhrady (část)</t>
  </si>
  <si>
    <t>Ostatní nakládání s odpady</t>
  </si>
  <si>
    <t>Ochrana druhů a stanovišť</t>
  </si>
  <si>
    <t>Chráněné části přírody</t>
  </si>
  <si>
    <t>Péče o vzhled obcí a veřejnou zeleň</t>
  </si>
  <si>
    <t>Dary obyvatelstvu</t>
  </si>
  <si>
    <t>Nákup kolků</t>
  </si>
  <si>
    <t>Pozemky</t>
  </si>
  <si>
    <t>Budovy, haly a stavby</t>
  </si>
  <si>
    <t>ZŠ Kadaňská</t>
  </si>
  <si>
    <t>ZŠ a MŠ 17 listopadu</t>
  </si>
  <si>
    <t>Výdaje 2 - ORIaMM - oddělení majetkoprávní</t>
  </si>
  <si>
    <t>Ostatní neinvestiční přijaté transfery ze státního rozpočtu</t>
  </si>
  <si>
    <t>Doplatky dávek pomoci v hmotné nouzi, příspěvku na péči a dávek osobám se zdravotním postižením za rok 2011</t>
  </si>
  <si>
    <t>Státní příspěvek na výkon pěstounské péče</t>
  </si>
  <si>
    <t>Dotace na výkon činnosti obce s rozšířenou působností v oblasti sociálně-právní ochrany dětí</t>
  </si>
  <si>
    <t>Operační program Lidské zdroje a zaměstnanost</t>
  </si>
  <si>
    <t>KÚÚK - zabezpečení APP (Ambul pohotov péče)</t>
  </si>
  <si>
    <t>Ostatní ambulantní péče</t>
  </si>
  <si>
    <t>OSV - vratky sociálních dávek z minulých let</t>
  </si>
  <si>
    <t>Příspěvek na živobytí</t>
  </si>
  <si>
    <t>Mimořádná okamžitá pomoc</t>
  </si>
  <si>
    <t>Ostatní dávky sociální pomoci</t>
  </si>
  <si>
    <t>Příspěvek na provoz motorového vozidla</t>
  </si>
  <si>
    <t>Ostatní dávky zdravotně postiženým občanům</t>
  </si>
  <si>
    <t>Příspěvek na péči</t>
  </si>
  <si>
    <t>Ostatní sociální péče a pomoc dětem a mládeži</t>
  </si>
  <si>
    <t>Ostatní záležitosti sociálních věcí a politiky zaměstnanosti</t>
  </si>
  <si>
    <t>Příjmy 4 - Odbor sociálních věcí a zdravotnictví</t>
  </si>
  <si>
    <t>Pohřebnictví</t>
  </si>
  <si>
    <t>Sociální dávky</t>
  </si>
  <si>
    <t>Příspěvek na zvláštní pomůcky</t>
  </si>
  <si>
    <t>Příspěvky na zakoupení, opravu a zvláštní úpravu motorového vozidla</t>
  </si>
  <si>
    <t>Věcné dary</t>
  </si>
  <si>
    <t>Ostatní výdaje související se sociálním poradenstvím</t>
  </si>
  <si>
    <t>Ostatní sociální péče a pomoc rodině a manželství</t>
  </si>
  <si>
    <t>Platy zaměstnanců v pracovním poměru</t>
  </si>
  <si>
    <t>Povinné pojistné na sociál. zabezp. a příspěvek na stát. politiku zaměst.</t>
  </si>
  <si>
    <t>Povinné pojistné na veřejné zdravotní pojištění</t>
  </si>
  <si>
    <t>Poštovní služby</t>
  </si>
  <si>
    <t>Služby školení a vzdělávání</t>
  </si>
  <si>
    <t>Cestovné (tuzemské i zahraniční)</t>
  </si>
  <si>
    <t>Finanční vypořádání minulých let</t>
  </si>
  <si>
    <t>Vratky veřej. rozp. ústř. úrov. transf. poskytnutých v min. rozp. obd.</t>
  </si>
  <si>
    <t>Výdaje z finančního vypořádání minulých let mezi krajem a obcemi</t>
  </si>
  <si>
    <t>Výdaje 4 - Odbor sociálních věcí a zdravotnictví</t>
  </si>
  <si>
    <t>Operace z peněž. účtů organiz. nemaj. char. příjmů a výdajů vlád. sektoru</t>
  </si>
  <si>
    <t>Financování 4 - Odbor sociálních věcí a zdravotnictví</t>
  </si>
  <si>
    <t>Poplatky za znečišťování ovzduší</t>
  </si>
  <si>
    <t>Odvody za odnětí půdy ze zemědělského půdního fondu</t>
  </si>
  <si>
    <t>Ostatní odvody z vybraných činností a služeb jinde neuvedené</t>
  </si>
  <si>
    <t>OŽÚSÚaŽP - SÚ - ověřování</t>
  </si>
  <si>
    <t>OŽÚSÚaŽP - SÚ - kopie ze spisu</t>
  </si>
  <si>
    <t>OŽÚSÚaŽP - ověřování</t>
  </si>
  <si>
    <t>OŽÚSÚaŽP - kopie ze spisu</t>
  </si>
  <si>
    <t>OŽÚSÚaŽP - SÚaŽP - StÚ správní poplatky</t>
  </si>
  <si>
    <t>OŽÚSÚaŽP - SÚaŽP - OŽÚ správní poplatky</t>
  </si>
  <si>
    <t>Úhrada zvýšených nákladů podle § 24 odst. 2 lesního zákona</t>
  </si>
  <si>
    <t>Úhrada nákladů na zpracování osnov podle § 26 odst. 2 lesního zákona</t>
  </si>
  <si>
    <t>Náklady na činnost odborného lesního hospodáře podle § 37 odst. 6 a 7 lesního zákona</t>
  </si>
  <si>
    <t>Ostatní správa v průmyslu, stavebnictví, obchodu a službách</t>
  </si>
  <si>
    <t>Ostatní správa v ochraně životního prostředí</t>
  </si>
  <si>
    <t>Příjmy 5 - Odbor živnostenský úřad, stavební úřad a životní prostředí</t>
  </si>
  <si>
    <t>Správa v lesním hospodářství</t>
  </si>
  <si>
    <t>Ostatní záležitosti lesního hospodářství</t>
  </si>
  <si>
    <t>Ostatní správa v zemědělství</t>
  </si>
  <si>
    <t>Prevence znečisťování vody</t>
  </si>
  <si>
    <t>Ostatní záležitosti vodního hospodářství</t>
  </si>
  <si>
    <t>Výdaje 5 - Odbor živnostenský úřad, stavební úřad a životní prostředí</t>
  </si>
  <si>
    <t>Příjmy za ZOZ od žadatelů o řidičské oprávnění</t>
  </si>
  <si>
    <t>ODaSČ - doprava</t>
  </si>
  <si>
    <t>ODaSČ - správní činnost</t>
  </si>
  <si>
    <t>ODaSČ - evidenční karta řidiče</t>
  </si>
  <si>
    <t>ODaSČ - digitální tachograf</t>
  </si>
  <si>
    <t>ODaSČ - přestupky</t>
  </si>
  <si>
    <t>Neinvestiční přijaté transfery z všeobecné pokladní správy stát. rozp.</t>
  </si>
  <si>
    <t>Účelové dotace na výdaje spojené s volbou prezidenta ČR</t>
  </si>
  <si>
    <t>Účelové dotace na výdaje spojené s volbami do Parlamentu České republiky</t>
  </si>
  <si>
    <t>Účelové dotace na výdaje spojené se společnými volbami do Senátu a zastupitelstev krajů</t>
  </si>
  <si>
    <t>Účelové dotace na výdaje spojené s přípravou a konáním voleb do Evropského Parlamentu</t>
  </si>
  <si>
    <t>ODaSČ - pokuty - nepojištěná vozidla</t>
  </si>
  <si>
    <t>ODaSČ - přestupky obecné</t>
  </si>
  <si>
    <t>ODaSČ - propadlé řidičské průkazy</t>
  </si>
  <si>
    <t>Příjmy 6 - Odbor dopravních a správních činností</t>
  </si>
  <si>
    <t>Ostatní záležitosti kultury, církví a sdělovacích prostředků</t>
  </si>
  <si>
    <t>Zastupitelstva obcí</t>
  </si>
  <si>
    <t>Ostatní platy</t>
  </si>
  <si>
    <t>Volby do Parlamentu ČR</t>
  </si>
  <si>
    <t>Ostatní osobní výdaje</t>
  </si>
  <si>
    <t>Volby do zastupitelstev územních samosprávných celků</t>
  </si>
  <si>
    <t>Pohonné hmoty a maziva</t>
  </si>
  <si>
    <t>Volby do Evropského parlamentu</t>
  </si>
  <si>
    <t>Volba prezidenta republiky</t>
  </si>
  <si>
    <t>Výdaje 6 - Odbor dopravních a správních činností</t>
  </si>
  <si>
    <t>Financování 6 - Odbor dopravních a správních činností</t>
  </si>
  <si>
    <t>2 ZŠ</t>
  </si>
  <si>
    <t>OP VK - oblast podpory 1.4. EU peníze školám - EU</t>
  </si>
  <si>
    <t>3 ZŠ</t>
  </si>
  <si>
    <t>Program Sokrates</t>
  </si>
  <si>
    <t>4 ZŠ</t>
  </si>
  <si>
    <t>5 ZŠ</t>
  </si>
  <si>
    <t>7 ZŠ</t>
  </si>
  <si>
    <t>8 ZŠ</t>
  </si>
  <si>
    <t>12 ZŠ</t>
  </si>
  <si>
    <t>13 ZŠ</t>
  </si>
  <si>
    <t>ZŠSaMŠ</t>
  </si>
  <si>
    <t>ZŠaMŠ</t>
  </si>
  <si>
    <t>Program podpory vzdělávání národnostních menšin</t>
  </si>
  <si>
    <t>Neinvestiční přijaté transfery od obcí</t>
  </si>
  <si>
    <t>KÚUK 2011 - "Prevence rizikového chování" pro škol</t>
  </si>
  <si>
    <t>Počáteční vzdělávání v globálních grantech OP VK - neinvestice - EU</t>
  </si>
  <si>
    <t>ZUŠ</t>
  </si>
  <si>
    <t>Odvody příspěvkových organizací</t>
  </si>
  <si>
    <t>MŠ</t>
  </si>
  <si>
    <t>Předškolní zařízení</t>
  </si>
  <si>
    <t>Přijaté neinvestiční dary</t>
  </si>
  <si>
    <t>Základní umělecké školy</t>
  </si>
  <si>
    <t>Film. tvorba, distribuce, kina a shromažďování audiovizuál. archiválií</t>
  </si>
  <si>
    <t>Příjmy 7 - Odbor školství</t>
  </si>
  <si>
    <t>Neinvestiční příspěvky zřízeným příspěvkovým organizacím</t>
  </si>
  <si>
    <t>Dotace PO od KÚÚK přijatá na 4112</t>
  </si>
  <si>
    <t>Mzdové náhrady</t>
  </si>
  <si>
    <t>Knihy, učební pomůcky a tisk</t>
  </si>
  <si>
    <t>OŠ - projekt LINKS</t>
  </si>
  <si>
    <t>Programové vybavení</t>
  </si>
  <si>
    <t>Pohoštění</t>
  </si>
  <si>
    <t>LINKS</t>
  </si>
  <si>
    <t>Neinvestiční transfery zřízeným příspěvkovým organizacím</t>
  </si>
  <si>
    <t>Střední odborné školy</t>
  </si>
  <si>
    <t>Ostatní záležitosti vzdělávání</t>
  </si>
  <si>
    <t>Činnosti muzeí a galerií</t>
  </si>
  <si>
    <t>Mezinárodní spolupráce v kultuře, církvích a sdělovacích prostředcích</t>
  </si>
  <si>
    <t>Zájmová činnost v kultuře</t>
  </si>
  <si>
    <t>OŠ - podporované sporty</t>
  </si>
  <si>
    <t>Požární ochrana - dobrovolná část</t>
  </si>
  <si>
    <t>Výdaje 7 - Odbor školství</t>
  </si>
  <si>
    <t>IA - ost nedaň příjmy - odtah a parkovné</t>
  </si>
  <si>
    <t>Příjmy 9 - Interní audit</t>
  </si>
  <si>
    <t>Výdaje 9 - Interní audit</t>
  </si>
  <si>
    <t>Dotace na pomocný analytický přehled</t>
  </si>
  <si>
    <t>Sociálně právní ochrana dětí u obcí</t>
  </si>
  <si>
    <t>Podpora terénní sociální práce</t>
  </si>
  <si>
    <t>Aktivní politika zaměstnanosti pro okresní úřady a obce</t>
  </si>
  <si>
    <t>Aktivní politika zaměstnanosti - OP LZZ</t>
  </si>
  <si>
    <t>Asistent prevence kriminality</t>
  </si>
  <si>
    <t>Neinvestiční transfery krajům podle § 27 zákona č. 133/1985 Sb., o požární ochraně</t>
  </si>
  <si>
    <t>Příjmy 12 - Úsek personální a mzdový - OKT</t>
  </si>
  <si>
    <t>Veřejně prospěšné práce</t>
  </si>
  <si>
    <t>Společensky účelná pracovní místa</t>
  </si>
  <si>
    <t>OKT - PaM - platy MMCH</t>
  </si>
  <si>
    <t>Sociální péče a pomoc přistěhovalcům a vybraným etnikům</t>
  </si>
  <si>
    <t>OKT - PaM - refundace MZ</t>
  </si>
  <si>
    <t>Odměny členů zastupitelstev obcí a krajů</t>
  </si>
  <si>
    <t>OKT - PaM - primátor a náměstci primátora</t>
  </si>
  <si>
    <t>OKT - PaM - radní</t>
  </si>
  <si>
    <t>OKT - PaM - předsedové komisí</t>
  </si>
  <si>
    <t>OKT - PaM - zastupitelé</t>
  </si>
  <si>
    <t>OKT - PaM - SPOD</t>
  </si>
  <si>
    <t>OKT - PaM - odměny (živ jibilea)</t>
  </si>
  <si>
    <t>OKT - PaM - dohody VPP (OON), dotační programy</t>
  </si>
  <si>
    <t>Regenerace objektu Kamínek</t>
  </si>
  <si>
    <t>Meziobecní spolupráce</t>
  </si>
  <si>
    <t>Odstupné</t>
  </si>
  <si>
    <t>OKT - PaM - odstupné (OON)</t>
  </si>
  <si>
    <t>Povinné pojistné na úrazové pojištění</t>
  </si>
  <si>
    <t>Odvody za neplnění povinnosti zaměstnávat zdravotně postižené</t>
  </si>
  <si>
    <t>Náhrady mezd v době nemoci</t>
  </si>
  <si>
    <t>Výdaje 12 - Úsek personální a mzdový - OKT</t>
  </si>
  <si>
    <t>KÚÚK 2012 - účelové FP z rozpočtu Ústeckého kraje</t>
  </si>
  <si>
    <t>KÚÚK 2012 - "Chomutovské krušení"</t>
  </si>
  <si>
    <t>Výstavní činnosti v kultuře</t>
  </si>
  <si>
    <t>Ostatní záležitosti kultury</t>
  </si>
  <si>
    <t>Dar SD, a s - "Rodinné zápolení" (1 mil Kč)</t>
  </si>
  <si>
    <t>Ostatní záležitosti sdělovacích prostředků</t>
  </si>
  <si>
    <t>Příjmy 13 - Odbor kancelář primátora</t>
  </si>
  <si>
    <t>ORJ 13, program Cíl 3</t>
  </si>
  <si>
    <t>ETIC - Elektronické turistické informační centrum</t>
  </si>
  <si>
    <t>IA - KP - tisk CV novin (dodavatelsky)</t>
  </si>
  <si>
    <t>IA - KP - roznáška CV novin</t>
  </si>
  <si>
    <t>IA - KP - CV noviny - nákup ost služeb</t>
  </si>
  <si>
    <t>IA - KP - služby SZM (výlep plakátů)</t>
  </si>
  <si>
    <t>Výdaje 13 - Odbor kancelář primátora</t>
  </si>
  <si>
    <t>Příjmy 14 - Městský živnostenský úřad</t>
  </si>
  <si>
    <t>Účelové neinvestiční dotace obcím a krajům na projekty prevence kriminality</t>
  </si>
  <si>
    <t>Podpora prevence kriminality - program č. 114080 - neinvestice</t>
  </si>
  <si>
    <t>Bezpečnost a veřejný pořádek</t>
  </si>
  <si>
    <t>MěPo - PCO</t>
  </si>
  <si>
    <t>MěPo - parkovací automaty</t>
  </si>
  <si>
    <t>976 - pokuty MěPo - parkovné</t>
  </si>
  <si>
    <t>Přijaté dary na pořízení dlouhodobého majetku</t>
  </si>
  <si>
    <t>Příjmy 15 - Městská policie</t>
  </si>
  <si>
    <t>Ochranné pomůcky</t>
  </si>
  <si>
    <t>Prádlo, oděv a obuv</t>
  </si>
  <si>
    <t>MěPo - prevence kriminality (5% sankčních plateb)</t>
  </si>
  <si>
    <t>Nájemné za nájem s právem koupě</t>
  </si>
  <si>
    <t>Leasing vozidla Škoda Rapid liftback, SPZ 7U6 3763</t>
  </si>
  <si>
    <t>Leasing vozidla Škoda Rapid liftback, SPZ 7U6 3915</t>
  </si>
  <si>
    <t>Leasing vozidla Škoda Roomster, SPZ 7U3 3987</t>
  </si>
  <si>
    <t>Leasing vozidla Škoda Fabia kombi, SPZ 7U4 5193</t>
  </si>
  <si>
    <t>Leasing vozidla Škoda Fabia kombi, SPZ 7U4 5210</t>
  </si>
  <si>
    <t>Ostatní neinvestiční transfery jiným veřejným rozpočtům</t>
  </si>
  <si>
    <t>Stroje, přístroje a zařízení</t>
  </si>
  <si>
    <t>Dopravní prostředky</t>
  </si>
  <si>
    <t>Výdaje 15 - Městská policie</t>
  </si>
  <si>
    <t>Neinvestiční transfery krajům a hl. m. Praze podle usnesení vlády k povodním</t>
  </si>
  <si>
    <t>Příjmy 16 - Org. sl. - Jednotka sboru dobrovolných hasičů</t>
  </si>
  <si>
    <t>Léky a zdravotnický materiál</t>
  </si>
  <si>
    <t>Poskytnuté zálohy vnitřním organizačním jednotkám</t>
  </si>
  <si>
    <t>Výdaje 16 - Org. sl. - Jednotka sboru dobrovolných hasičů</t>
  </si>
  <si>
    <t>Splátky půjčených prostředků od obyvatelstva</t>
  </si>
  <si>
    <t>Program regenerace městských památkových rezervací a měst. památkových zón - neinvestice</t>
  </si>
  <si>
    <t>Reko ul Kostnická</t>
  </si>
  <si>
    <t>Reko ul Legionářská</t>
  </si>
  <si>
    <t>Parkovací místa Dřínovská ul</t>
  </si>
  <si>
    <t>FRDI</t>
  </si>
  <si>
    <t>ZŠ Hornická</t>
  </si>
  <si>
    <t>Ostatní rozvoj bydlení a bytového hospodářství</t>
  </si>
  <si>
    <t>Ostatní investiční přijaté transfery ze státního rozpočtu</t>
  </si>
  <si>
    <t>Územní plán Chomutov</t>
  </si>
  <si>
    <t>Integrovaný operační program - program č. 117 110 - SR - IV</t>
  </si>
  <si>
    <t>Integrovaný operační program - program č. 117 110 - EU - IV</t>
  </si>
  <si>
    <t>Investiční přijaté transfery od krajů</t>
  </si>
  <si>
    <t>Ostatní služby a činnosti v oblasti sociální péče.</t>
  </si>
  <si>
    <t>Příjmy 17 - ORIaMM</t>
  </si>
  <si>
    <t>Nákup park automatů a doprav značení (nemocnice)</t>
  </si>
  <si>
    <t>ZŠ Zahradní</t>
  </si>
  <si>
    <t>ZŠ Na Příkopech</t>
  </si>
  <si>
    <t>ZŠ Písečná</t>
  </si>
  <si>
    <t>ZŠ Školní</t>
  </si>
  <si>
    <t>ZŠ Heyrovského</t>
  </si>
  <si>
    <t>ZŠ Březenecká</t>
  </si>
  <si>
    <t>ZŠS a MŠ Palachova</t>
  </si>
  <si>
    <t>Činnosti knihovnické</t>
  </si>
  <si>
    <t>Oprava fasády čp 115,116</t>
  </si>
  <si>
    <t>Zachování a obnova kulturních památek</t>
  </si>
  <si>
    <t>Obnova historických památek</t>
  </si>
  <si>
    <t>Sportovní zařízení v majetku obce</t>
  </si>
  <si>
    <t>Neinvestiční půjčené prostředky obyvatelstvu</t>
  </si>
  <si>
    <t>Územní plánování</t>
  </si>
  <si>
    <t>Oprava střešního pláště restaurace Tajga PZOO</t>
  </si>
  <si>
    <t>Zpevněné pojízdné plochy ul Bělohorská</t>
  </si>
  <si>
    <t>Reko ul Smetanova</t>
  </si>
  <si>
    <t>Reko ul Dřínovská</t>
  </si>
  <si>
    <t>Reko obrusné vrstvy ul 17 listopadu</t>
  </si>
  <si>
    <t>Reko obrusné vrstvy ul Písečná</t>
  </si>
  <si>
    <t>Prodloužení životnosti povrchu ul Palackého</t>
  </si>
  <si>
    <t>Reko obrusné vrstvy ul Zengerova a ok,Osvobození</t>
  </si>
  <si>
    <t>Reko obrusné vrstvy ul Riegrova</t>
  </si>
  <si>
    <t>Komunikace ul Pod Strání</t>
  </si>
  <si>
    <t>Chodník ul Fibichova</t>
  </si>
  <si>
    <t>Okružní křižovatka III/2524 Chomutov</t>
  </si>
  <si>
    <t>Reko komunikace ul Mostecká</t>
  </si>
  <si>
    <t>Parkovací stání ul Beethovenova</t>
  </si>
  <si>
    <t>Vnitroblok - Riegrova ulice</t>
  </si>
  <si>
    <t>Propojovací chodník 41 RD</t>
  </si>
  <si>
    <t>Parkovací místa ul Jiráskova u DDM</t>
  </si>
  <si>
    <t>Chodníky ulMostecká,Legionářská, Břez a Hutnická</t>
  </si>
  <si>
    <t>Parkoviště Kamenný Vrch</t>
  </si>
  <si>
    <t>Parkoviště ul Bezručova - Kostnická</t>
  </si>
  <si>
    <t>Parkoviště ul Klicperova, M Kopeckého a Adámkova</t>
  </si>
  <si>
    <t>Parkovací stání Kamenný Vrch</t>
  </si>
  <si>
    <t>Zadní trakt Palackého</t>
  </si>
  <si>
    <t>Regenerace komunikací v lokalitě Luna</t>
  </si>
  <si>
    <t>Rekonstrukce hokejbalového hřiště v areálu Tše</t>
  </si>
  <si>
    <t>Regenerace území plochodrážního stadionu ulLipská</t>
  </si>
  <si>
    <t>Reko stravovacího provozu v DpS Písečná - MÚSS</t>
  </si>
  <si>
    <t>Domovy pro osoby se zdravotním postižením a domovy se zvláštním režimem</t>
  </si>
  <si>
    <t>Recepční systém Merkur</t>
  </si>
  <si>
    <t>Osobní lanový výtah Zborovská</t>
  </si>
  <si>
    <t>Vymístění VS31 z objektu městských lázní</t>
  </si>
  <si>
    <t>Přeložka kVN, NN - parkoviště Zd Štěpánka</t>
  </si>
  <si>
    <t>Chodník a parkování ul Dr Jánského</t>
  </si>
  <si>
    <t>Reko opěrných zdí ul Blatenská, pod želviaduktem</t>
  </si>
  <si>
    <t>Reko chodníků ul Bělohorská a Edisonova</t>
  </si>
  <si>
    <t>Parkovací plochy Kamenný Vrch</t>
  </si>
  <si>
    <t>Bezpečná cesta do školy, ul Březenecká</t>
  </si>
  <si>
    <t>Parkoviště ul Karolíny Světlé</t>
  </si>
  <si>
    <t>Chodník a parkoviště MěPo, Březenecká</t>
  </si>
  <si>
    <t>Parkoviště Klicperova, M Kopeckého , Adámkova</t>
  </si>
  <si>
    <t>Chodník na p p č 4782/39, 4782/2 - CV I</t>
  </si>
  <si>
    <t>Komunikace pro pěší Zadní Vinohrady</t>
  </si>
  <si>
    <t>Příjezdová komunikace Pod Strání</t>
  </si>
  <si>
    <t>Infrastruktura pro pěší - plochodrážní stadLipská</t>
  </si>
  <si>
    <t>Chodník - sídliště Vodních staveb</t>
  </si>
  <si>
    <t>Rekreační areál Pražské pole</t>
  </si>
  <si>
    <t>Sportovní a relaxační centrum, ul Mostecká</t>
  </si>
  <si>
    <t>Odkanalizování ul Lipská</t>
  </si>
  <si>
    <t>Světelná reklama na ZS</t>
  </si>
  <si>
    <t>Regenerace sídliště ul Vodních staveb</t>
  </si>
  <si>
    <t>Reko ul Kosmonautů a Sluneční</t>
  </si>
  <si>
    <t>Reko chodníků ul Fibichova</t>
  </si>
  <si>
    <t>Parkoviště Dřínovská</t>
  </si>
  <si>
    <t>Rekreační zóna Bezručovo údolí</t>
  </si>
  <si>
    <t>Rozšíření městského hřbitova</t>
  </si>
  <si>
    <t>Parkoviště Blatenská</t>
  </si>
  <si>
    <t>Reko střechy ZŠ Hornická</t>
  </si>
  <si>
    <t>Výdaje 17 - ORIaMM</t>
  </si>
  <si>
    <t>Financování 17 - ORIaMM</t>
  </si>
  <si>
    <t>Ostatní podpora zaměstnanosti</t>
  </si>
  <si>
    <t>Příjmy 18 - Org. sl. - Pracovní skupina</t>
  </si>
  <si>
    <t>Výdaje 18 - Org. sl. - Pracovní skupina</t>
  </si>
  <si>
    <t>Splátky půjčených prostředků od příspěvkových organizací</t>
  </si>
  <si>
    <t>Účelové neinvestiční dotace zoologickým a botanickým zahradám</t>
  </si>
  <si>
    <t>OP - Přeshraniční spolupráce - Cíl 3 - program č. 117410 - NIV - SR</t>
  </si>
  <si>
    <t>KÚÚK 2012 - "Volný čas 2012"</t>
  </si>
  <si>
    <t>OP - Přeshraniční spolupráce - Cíl 3 - program č. 117410 - IV - SR</t>
  </si>
  <si>
    <t>Příjmy 31 - Příspěvkové organizace města</t>
  </si>
  <si>
    <t>Městské lesy Chomutov</t>
  </si>
  <si>
    <t>Středisko knihovnických a kulturních služeb</t>
  </si>
  <si>
    <t>Technické služby města Chomutova</t>
  </si>
  <si>
    <t>Podkrušnohorský zoopark</t>
  </si>
  <si>
    <t>Neinvestiční půjčené prostředky zřízeným příspěvkovým organizacím</t>
  </si>
  <si>
    <t>Sociální služby Chomutov</t>
  </si>
  <si>
    <t>Investiční transfery zřízeným příspěvkovým organizacím</t>
  </si>
  <si>
    <t>Podkrušnohorský zoopark - investice</t>
  </si>
  <si>
    <t>Jiné investiční transfery zřízeným příspěvkovým organizacím</t>
  </si>
  <si>
    <t>Investiční půjčené prostředky zřízeným příspěvkovým organizacím</t>
  </si>
  <si>
    <t>Výdaje 31 - Příspěvkové organizace města</t>
  </si>
  <si>
    <t>Provoz veřejné silniční dopravy</t>
  </si>
  <si>
    <t>Příjmy 32 - Obchodní společnosti města</t>
  </si>
  <si>
    <t>Dopravní podnik měst Chomutova a Jirkova, a s</t>
  </si>
  <si>
    <t>Kultura a sport Chomutov, s r o</t>
  </si>
  <si>
    <t>Výdaje 32 - Obchodní společnosti města</t>
  </si>
  <si>
    <t>NR 2015</t>
  </si>
  <si>
    <t>VÝSLEDEK HOSPODAŘENÍ (P - V)</t>
  </si>
  <si>
    <t>PROVOZNÍ PŘEBYTEK (BP - BV)</t>
  </si>
  <si>
    <t>Financování</t>
  </si>
  <si>
    <t>Běžné příjmy</t>
  </si>
  <si>
    <t>Běžné výdaje</t>
  </si>
  <si>
    <t>Kapitálové výdaje</t>
  </si>
  <si>
    <t>Kapitálové příjmy</t>
  </si>
  <si>
    <t>Poznámka</t>
  </si>
  <si>
    <t>nová položka</t>
  </si>
  <si>
    <t>zjištěno,že na Cihlářské byly letos zálohy 762 000,-</t>
  </si>
  <si>
    <t>nejsou příjmy z heren,neboť jsou ve výpovědi,ponecháno</t>
  </si>
  <si>
    <t>smlouva pouze do 4/2015,mohou být méně výhodné podmínky</t>
  </si>
  <si>
    <t>zálohy letos 2 647 554,- + Cihlářská 462 000,- + rezerva asi 150 000,- navýšení další rok</t>
  </si>
  <si>
    <t>navýšeno pouze svislé dopravní značení</t>
  </si>
  <si>
    <t>sníženo pouze 509/ vodorovné dopravní značení</t>
  </si>
  <si>
    <t>13tis převedeno na ost.sankce a pokuty</t>
  </si>
  <si>
    <t>čerpání z dotace OSPOD</t>
  </si>
  <si>
    <t>čerpání ze stát.příspěvku výkonu pěst. péče</t>
  </si>
  <si>
    <t>Domeček</t>
  </si>
  <si>
    <t>MMCH,Handicap, JSDH, Kamínek, rezerva</t>
  </si>
  <si>
    <t>SVČ Domeček</t>
  </si>
  <si>
    <t>SKKS</t>
  </si>
  <si>
    <t>KaSCH (včetně KJ 560.000 Kč)</t>
  </si>
  <si>
    <t>Neinvest. půjčené prostř. nef. podnik. subj.</t>
  </si>
  <si>
    <t>PZOO</t>
  </si>
  <si>
    <t>SOS</t>
  </si>
  <si>
    <t>Parkoviště ul. Seifertova</t>
  </si>
  <si>
    <t xml:space="preserve">Parkoviště ul. V.Nezvala </t>
  </si>
  <si>
    <t>Reko komunikace ul. Šafaříkova I. etapa</t>
  </si>
  <si>
    <t>Reko komunikace ul. Šafaříkova II. etapa</t>
  </si>
  <si>
    <t>Reko komunikace ul. Na Průhoně</t>
  </si>
  <si>
    <t>Reko obrusných vrstev chodníků (Z.Vinohrady,V.Nezvala..)</t>
  </si>
  <si>
    <t>Propojovací cesta ul. Lipská a ul .Bezručova</t>
  </si>
  <si>
    <t>Reko komunikace a chodníků ul. Čelakovského</t>
  </si>
  <si>
    <t>Reko obrusných vrstev ul. Holešická,Kyjická,Dřínovská</t>
  </si>
  <si>
    <t>Úprava přechodů vč.osvětlení OK Globus (spolupráce ŘSD)</t>
  </si>
  <si>
    <t>Veřejné osvětlení města</t>
  </si>
  <si>
    <t>Stavební úpravy budov v majetku SMCh</t>
  </si>
  <si>
    <t>Rozvoj dětských hřišť</t>
  </si>
  <si>
    <t>IOP - 2.1 Zavádění ICT v územní veřejné správě - program 114070 - neinvestice</t>
  </si>
  <si>
    <t>IOP - 2.1 Zavádění ICT v územní veřejné správě - program 114070 - investice</t>
  </si>
  <si>
    <t>Nespecifikované</t>
  </si>
  <si>
    <t>Výměna kotlů - objekt Husovo náměstí čp 104</t>
  </si>
  <si>
    <t>Vybudování bezbar WC - Zborovská čp 4602</t>
  </si>
  <si>
    <t>Metropolitní síť</t>
  </si>
  <si>
    <t>Integrovaný operační program - program č. 117 110 - EU - NIV</t>
  </si>
  <si>
    <t>Krušnohorské lidové muzeum</t>
  </si>
  <si>
    <t>Příprava projektů IPRM</t>
  </si>
  <si>
    <t>Neinvestiční přijaté transfery od regionálních rad</t>
  </si>
  <si>
    <t>ROP RS Severozápad - NIV - SR (vazba na ÚZ 17386)</t>
  </si>
  <si>
    <t>ROP RS Severozápad - NIV - EU (vazba na ÚZ 17098)</t>
  </si>
  <si>
    <t>Zateplení areálu školy - ZŠ Zahradní</t>
  </si>
  <si>
    <t>Investiční přijaté transfery ze státních fondů</t>
  </si>
  <si>
    <t>Operační program životní prostředí (2007-2013) - spolufinancování - IV</t>
  </si>
  <si>
    <t>Podpora udržitelného využívání zdroje energie - program č. 115 220 - EU - IV</t>
  </si>
  <si>
    <t>IOP - služby v oblasti sociální integrace - podprogram č. 113 34B - NIV</t>
  </si>
  <si>
    <t>IOP - služby v oblasti sociální integrace - podprogram č. 113 34B - IV</t>
  </si>
  <si>
    <t>Zajištění provozu soc služeb v objektu Kamenná</t>
  </si>
  <si>
    <t>Regenerace MPZ - Infocentrum CV ("tržnice")</t>
  </si>
  <si>
    <t>Investiční přijaté transfery od region.rad</t>
  </si>
  <si>
    <t>ROP RS Severozápad - IV - EU (vazba na ÚZ 17851)</t>
  </si>
  <si>
    <t>Reko zastávek a podchodů, sídl Kamenná</t>
  </si>
  <si>
    <t>Reko splaškové kanaliz. pro  obyv.domy 5.května</t>
  </si>
  <si>
    <t>KÚÚK - Fond vodního hospodářství</t>
  </si>
  <si>
    <t>Fototermika - domov důchodců</t>
  </si>
  <si>
    <t>Fototermika - denní stacionář</t>
  </si>
  <si>
    <t>Přístavba výtahu, zadní trakt radnice</t>
  </si>
  <si>
    <t>Bezbarierové obce - program č. 117 610 - IV</t>
  </si>
  <si>
    <t>Revitalizace veř zeleně Lesopark Písečná</t>
  </si>
  <si>
    <t>E-government</t>
  </si>
  <si>
    <t>Zateplení ošetřovna - areál IPRM</t>
  </si>
  <si>
    <t>Kostel sv Kateřiny</t>
  </si>
  <si>
    <t>eGovernment 09</t>
  </si>
  <si>
    <t>Chomutov moderní úřad 21 stol</t>
  </si>
  <si>
    <t>Zvýšení kvality řízení v úřadech územní správy - EU</t>
  </si>
  <si>
    <t>Dětská hřiště u ZŠ</t>
  </si>
  <si>
    <t>Otevřený úřad</t>
  </si>
  <si>
    <t>Účelové neinvestiční dotace obcím na integraci cizinců</t>
  </si>
  <si>
    <t>Ostatní činnosti související se službami pro obyvatelstvo</t>
  </si>
  <si>
    <t>IPRM ROP Udržitelnost</t>
  </si>
  <si>
    <t>IPRM - Letní stadion s tréninkovým zázemím</t>
  </si>
  <si>
    <t>IPRM - Doplnění park ploch a tech infrastruktury</t>
  </si>
  <si>
    <t>IPRM - Revitalizace a regenerace prostředí v zóně</t>
  </si>
  <si>
    <t>ROP RS Severozápad - IV - SR (vazba na ÚZ 17842)</t>
  </si>
  <si>
    <t>IPRM - Efektivní řízení I</t>
  </si>
  <si>
    <t>IPRM - Efektivní řízení II</t>
  </si>
  <si>
    <t>IPRM - Oddychové a relaxační centrum</t>
  </si>
  <si>
    <t>IPRM - Kulturně společenské centrum</t>
  </si>
  <si>
    <t>IPRM IOP - Březenecká, reko ul Dřínovská, Kyjická</t>
  </si>
  <si>
    <t>Kamerový systém - sídliště</t>
  </si>
  <si>
    <t>PŘIJMY 3 - Úsek dotací a strategie rozvoje města</t>
  </si>
  <si>
    <t>IPRM - efektivní řízení II.</t>
  </si>
  <si>
    <t>Nepřímé náklady - ORJ 03</t>
  </si>
  <si>
    <t>Výpočetní technika</t>
  </si>
  <si>
    <t>Skládka II etapa</t>
  </si>
  <si>
    <t>Sociální centrum Kamínek</t>
  </si>
  <si>
    <t>Obnova zeleně v CV - parky, stromy</t>
  </si>
  <si>
    <t>Pěstitelské celky trvalých porostů</t>
  </si>
  <si>
    <t>Oranžové hřiště Nové Spořice (Nadace ČEZ)</t>
  </si>
  <si>
    <t>Reko havarijního stavu páteřního řadu KJ</t>
  </si>
  <si>
    <t>Obnova zeleně v CV - Park TGM a Benešovo nám</t>
  </si>
  <si>
    <t>Březenecká - Modernizace ul Hutnická</t>
  </si>
  <si>
    <t>Kamenná - sportoviště a hřiště pro děti a mládež</t>
  </si>
  <si>
    <t>Zahradní - nová parkovací místa v ul Pod břízami</t>
  </si>
  <si>
    <t>Sportoviště Písečná - II etapa</t>
  </si>
  <si>
    <t>Kamínek - demolice objektů</t>
  </si>
  <si>
    <t>Marketingová opatření měst Annaberg-Bucholz a Chom</t>
  </si>
  <si>
    <t>ČEZ - hřiště, rozvoj regionu, zeleň</t>
  </si>
  <si>
    <t>Výsadba zeleně - nadace</t>
  </si>
  <si>
    <t>Sociální centrum Kamínek - veřejné prostranství</t>
  </si>
  <si>
    <t xml:space="preserve"> </t>
  </si>
  <si>
    <t>Energetická opatření ZŠ Písečná</t>
  </si>
  <si>
    <t>Energetická opatření ZŠ Březenecká</t>
  </si>
  <si>
    <t>Komunitní plán</t>
  </si>
  <si>
    <t>Kulturní památky</t>
  </si>
  <si>
    <t>Energ opatř ZŠaMŠ 17 listopadu</t>
  </si>
  <si>
    <t>Prostranství KASS I etapa</t>
  </si>
  <si>
    <t>Prostranství KASS II etapa</t>
  </si>
  <si>
    <t>Veřejné prostranství Zahradní II etapa</t>
  </si>
  <si>
    <t>Rozšíření MKDS - podchody, zastávky MHD</t>
  </si>
  <si>
    <t>MŠ Pohádka Kamenná</t>
  </si>
  <si>
    <t>Zahrada (hřiště) u MŠ Úsměv</t>
  </si>
  <si>
    <t>Street workout - venkovní posilovna</t>
  </si>
  <si>
    <t>Udržitelnost projektů</t>
  </si>
  <si>
    <t>IPRM ROP udržitelnost</t>
  </si>
  <si>
    <t>IPRM - efektivní řízení I.</t>
  </si>
  <si>
    <t>IPRM IOP - Sídliště, místo pro život -projekty2011</t>
  </si>
  <si>
    <t>IPRM IOP - Písečná, chodníky a podchod</t>
  </si>
  <si>
    <t>IPRM IOP - Písečná, reko podchodu na Zahradní</t>
  </si>
  <si>
    <t>IPRM IOP - Písečná, reko veř psostranství před ZŠ</t>
  </si>
  <si>
    <t>IPRM IOP - Hřiště ZŠ Zahradní, Písečná</t>
  </si>
  <si>
    <t xml:space="preserve">IOP - Dokončení revitalizace - objekt KASS </t>
  </si>
  <si>
    <t>VÝDAJE 3 - Úsek dotací a strategie rozvoje města</t>
  </si>
  <si>
    <t>Nepecifikované</t>
  </si>
  <si>
    <t>OKT - stravné</t>
  </si>
  <si>
    <t>OKT - rezidentní karty</t>
  </si>
  <si>
    <t>OKT - výpisy Czech POINT</t>
  </si>
  <si>
    <t>OKT - informační technologie</t>
  </si>
  <si>
    <t>Zajištění kompatibility agend Centrálního registru vozidel</t>
  </si>
  <si>
    <t>OKT - provoz budov</t>
  </si>
  <si>
    <t>Příjmy z prodeje zboží (jinak nakoupeného za účelem prodeje)</t>
  </si>
  <si>
    <t>FS - rekreace</t>
  </si>
  <si>
    <t>PŘÍJMY 8 - Odbor kancelář tajemníka</t>
  </si>
  <si>
    <t>Ostatní správa v oblasti krizového řízení</t>
  </si>
  <si>
    <t>Kursové rozdíly ve výdajích</t>
  </si>
  <si>
    <t>Leasing vozidla Škoda Roomster, SPZ 7U8 0626</t>
  </si>
  <si>
    <t>OKT - lékařské prohlídky</t>
  </si>
  <si>
    <t>OKT - ostatní</t>
  </si>
  <si>
    <t>Zpracování dat a služby souvis. s informač. a komunikač. technologiemi</t>
  </si>
  <si>
    <t>včetne struktur.kabeláž</t>
  </si>
  <si>
    <t>struktur.kabeláž</t>
  </si>
  <si>
    <t>Leasing vozidla Škoda Rapid liftback, SPZ 7U6 0819</t>
  </si>
  <si>
    <t>FS - soukromé připojištění</t>
  </si>
  <si>
    <t>FS - příspěvek na vzdělávání</t>
  </si>
  <si>
    <t>Leasing vozidla ŠkodaOctavia liftback,SPZ 7U6 1155</t>
  </si>
  <si>
    <t>Leasing vozidla Škoda Octavia liftback,SPZ 6U63234</t>
  </si>
  <si>
    <t>Leasing vozidla Škoda Octavia liftback,SPZ 6U64040</t>
  </si>
  <si>
    <t>Leasing vozidla Škoda Fabia kombi, SPZ 7U0 5646</t>
  </si>
  <si>
    <t>Leasing vozidla Škoda Octavia kombi, SPZ 7U0 5747</t>
  </si>
  <si>
    <t>Leasing vozidla Škoda Superb liftback,SPZ 7U0 6060</t>
  </si>
  <si>
    <t>Projekt "Systémové vzdělávání zaměstnanců MMCh"</t>
  </si>
  <si>
    <t>VÝDAJE 8 - Odbor kancelář tajemníka</t>
  </si>
  <si>
    <t>Orj.</t>
  </si>
  <si>
    <t>Název</t>
  </si>
  <si>
    <t>odbor ekonomiky</t>
  </si>
  <si>
    <t>odbor rozvoje, investic a majetku města, oddělení majetkoprávní</t>
  </si>
  <si>
    <t>interní audit - úsek dotací a strategie rozvoje města</t>
  </si>
  <si>
    <t>odbor školství</t>
  </si>
  <si>
    <t>odbor rozvoje, investic a majetku města, oddělení rozvoje města</t>
  </si>
  <si>
    <t>pacovní skupina</t>
  </si>
  <si>
    <t>příspěvkové organizace</t>
  </si>
  <si>
    <t>obchodní společnosti</t>
  </si>
  <si>
    <t>odbor sociálních věcí</t>
  </si>
  <si>
    <t>odbor obecní živnostenský úřad, stavební úřad a životní prostředí</t>
  </si>
  <si>
    <t>odbor dopravních a správních činností</t>
  </si>
  <si>
    <t>odbor kancelář tajemníka</t>
  </si>
  <si>
    <t>odbor kancelář tajemníka, úsek personální a mzdový</t>
  </si>
  <si>
    <t>městská policie</t>
  </si>
  <si>
    <t>jednotka sboru dobrovolných hasičů</t>
  </si>
  <si>
    <t>interní audit - kancelář primátora</t>
  </si>
  <si>
    <t>interní audit - právní úsek</t>
  </si>
  <si>
    <t>Odbor ekonomiky</t>
  </si>
  <si>
    <t>Odbor rozvoje, investic a majetku města - oddělení majetkoprávní</t>
  </si>
  <si>
    <t>Interní audit - úsek dotací a strategie rozvoje města</t>
  </si>
  <si>
    <t>Odbor sociálních věcí</t>
  </si>
  <si>
    <t>Odbor obecní živnostenský úřad, stavební úřad a životní prostředí</t>
  </si>
  <si>
    <t>Odbor dopravních a správních činností</t>
  </si>
  <si>
    <t>Odbor školství</t>
  </si>
  <si>
    <t>Odbor kancelář tajemníka</t>
  </si>
  <si>
    <t>Interní audit - právní úsek</t>
  </si>
  <si>
    <t>Odbor kancelář tajemníka, úsek personální a mzdový</t>
  </si>
  <si>
    <t>Interní audit - kancelář primátora</t>
  </si>
  <si>
    <t>zrušena (historie živnostenský úřad)</t>
  </si>
  <si>
    <t>Orj. Zrušena, pouze historie Živnostenský úřad</t>
  </si>
  <si>
    <t>Městská policie</t>
  </si>
  <si>
    <t>Jednotka sboru dobrovolných hasičů</t>
  </si>
  <si>
    <t>Odbor rozvoje, investic a majetku města - oddělení rozvoje</t>
  </si>
  <si>
    <t>Organizační složka Pracovní skupina</t>
  </si>
  <si>
    <t>Příspěvkové organizace</t>
  </si>
  <si>
    <t>Obchodní společnosti</t>
  </si>
  <si>
    <t>z FRM</t>
  </si>
  <si>
    <t>Podrobný rozpis rozpočtového provizoria na rok 2015 dle rozpočtové skladby</t>
  </si>
  <si>
    <t>VÝDAJE</t>
  </si>
  <si>
    <t>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</si>
</sst>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4" x14ac:knownFonts="1">
    <font>
      <sz val="12"/>
      <name val="Times New Roman"/>
    </font>
    <font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 applyProtection="1"/>
    <xf numFmtId="0" fontId="0" fillId="0" borderId="0" xfId="0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1" applyAlignment="1" applyProtection="1">
      <alignment horizontal="left" indent="1"/>
    </xf>
    <xf numFmtId="164" fontId="5" fillId="0" borderId="1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164" fontId="4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</xf>
    <xf numFmtId="164" fontId="4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  <xf numFmtId="0" fontId="5" fillId="0" borderId="1" xfId="0" applyFont="1" applyBorder="1" applyProtection="1"/>
    <xf numFmtId="49" fontId="4" fillId="6" borderId="1" xfId="0" applyNumberFormat="1" applyFont="1" applyFill="1" applyBorder="1" applyAlignment="1" applyProtection="1">
      <alignment vertical="center"/>
    </xf>
    <xf numFmtId="164" fontId="4" fillId="6" borderId="1" xfId="0" applyNumberFormat="1" applyFont="1" applyFill="1" applyBorder="1" applyAlignment="1" applyProtection="1">
      <alignment vertical="center"/>
    </xf>
    <xf numFmtId="4" fontId="4" fillId="6" borderId="1" xfId="0" applyNumberFormat="1" applyFont="1" applyFill="1" applyBorder="1" applyAlignment="1" applyProtection="1">
      <alignment vertical="center"/>
    </xf>
    <xf numFmtId="164" fontId="4" fillId="7" borderId="1" xfId="0" applyNumberFormat="1" applyFont="1" applyFill="1" applyBorder="1" applyAlignment="1" applyProtection="1">
      <alignment vertical="center"/>
    </xf>
    <xf numFmtId="4" fontId="4" fillId="7" borderId="1" xfId="0" applyNumberFormat="1" applyFont="1" applyFill="1" applyBorder="1" applyAlignment="1" applyProtection="1">
      <alignment vertical="center"/>
    </xf>
    <xf numFmtId="49" fontId="4" fillId="7" borderId="1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6" borderId="1" xfId="0" applyFont="1" applyFill="1" applyBorder="1" applyProtection="1"/>
    <xf numFmtId="164" fontId="4" fillId="6" borderId="1" xfId="0" applyNumberFormat="1" applyFont="1" applyFill="1" applyBorder="1" applyAlignment="1" applyProtection="1">
      <alignment horizontal="left" vertical="center"/>
    </xf>
    <xf numFmtId="4" fontId="4" fillId="6" borderId="1" xfId="0" applyNumberFormat="1" applyFont="1" applyFill="1" applyBorder="1" applyAlignment="1" applyProtection="1">
      <alignment horizontal="left" vertical="center"/>
    </xf>
    <xf numFmtId="49" fontId="4" fillId="6" borderId="1" xfId="0" applyNumberFormat="1" applyFont="1" applyFill="1" applyBorder="1" applyAlignment="1" applyProtection="1">
      <alignment horizontal="left" vertical="center"/>
    </xf>
    <xf numFmtId="164" fontId="4" fillId="4" borderId="1" xfId="0" applyNumberFormat="1" applyFont="1" applyFill="1" applyBorder="1" applyAlignment="1" applyProtection="1">
      <alignment vertical="center"/>
    </xf>
    <xf numFmtId="4" fontId="4" fillId="4" borderId="1" xfId="0" applyNumberFormat="1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vertical="center"/>
    </xf>
    <xf numFmtId="0" fontId="5" fillId="4" borderId="0" xfId="0" applyFont="1" applyFill="1" applyProtection="1"/>
    <xf numFmtId="16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0" borderId="0" xfId="0" applyFont="1" applyProtection="1"/>
    <xf numFmtId="49" fontId="4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Protection="1"/>
    <xf numFmtId="49" fontId="7" fillId="0" borderId="0" xfId="0" applyNumberFormat="1" applyFont="1" applyAlignment="1" applyProtection="1">
      <alignment vertical="center"/>
    </xf>
    <xf numFmtId="0" fontId="5" fillId="7" borderId="0" xfId="0" applyFont="1" applyFill="1" applyProtection="1"/>
    <xf numFmtId="3" fontId="5" fillId="0" borderId="1" xfId="0" applyNumberFormat="1" applyFont="1" applyBorder="1" applyProtection="1"/>
    <xf numFmtId="164" fontId="5" fillId="3" borderId="1" xfId="0" applyNumberFormat="1" applyFont="1" applyFill="1" applyBorder="1" applyAlignment="1" applyProtection="1">
      <alignment vertical="center"/>
    </xf>
    <xf numFmtId="164" fontId="5" fillId="4" borderId="1" xfId="0" applyNumberFormat="1" applyFont="1" applyFill="1" applyBorder="1" applyAlignment="1" applyProtection="1">
      <alignment vertical="center"/>
    </xf>
    <xf numFmtId="2" fontId="5" fillId="4" borderId="1" xfId="0" applyNumberFormat="1" applyFont="1" applyFill="1" applyBorder="1" applyProtection="1"/>
    <xf numFmtId="0" fontId="5" fillId="0" borderId="1" xfId="0" applyFont="1" applyFill="1" applyBorder="1" applyProtection="1"/>
    <xf numFmtId="49" fontId="5" fillId="0" borderId="1" xfId="0" applyNumberFormat="1" applyFont="1" applyFill="1" applyBorder="1" applyAlignment="1" applyProtection="1">
      <alignment vertical="center"/>
    </xf>
    <xf numFmtId="49" fontId="5" fillId="6" borderId="1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wrapText="1"/>
    </xf>
    <xf numFmtId="4" fontId="5" fillId="0" borderId="1" xfId="0" applyNumberFormat="1" applyFont="1" applyBorder="1" applyProtection="1"/>
    <xf numFmtId="164" fontId="4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64" fontId="13" fillId="0" borderId="0" xfId="0" applyNumberFormat="1" applyFont="1" applyAlignment="1" applyProtection="1">
      <alignment vertical="center"/>
    </xf>
    <xf numFmtId="164" fontId="4" fillId="7" borderId="1" xfId="0" applyNumberFormat="1" applyFont="1" applyFill="1" applyBorder="1" applyAlignment="1" applyProtection="1">
      <alignment horizontal="left" vertical="center"/>
    </xf>
    <xf numFmtId="49" fontId="4" fillId="7" borderId="1" xfId="0" applyNumberFormat="1" applyFont="1" applyFill="1" applyBorder="1" applyAlignment="1" applyProtection="1">
      <alignment horizontal="left" vertical="center"/>
    </xf>
    <xf numFmtId="4" fontId="5" fillId="4" borderId="1" xfId="0" applyNumberFormat="1" applyFont="1" applyFill="1" applyBorder="1" applyAlignment="1" applyProtection="1">
      <alignment vertical="center"/>
    </xf>
    <xf numFmtId="0" fontId="5" fillId="4" borderId="1" xfId="0" applyFont="1" applyFill="1" applyBorder="1" applyProtection="1"/>
    <xf numFmtId="4" fontId="5" fillId="4" borderId="1" xfId="0" applyNumberFormat="1" applyFont="1" applyFill="1" applyBorder="1" applyProtection="1"/>
    <xf numFmtId="49" fontId="5" fillId="4" borderId="1" xfId="0" applyNumberFormat="1" applyFont="1" applyFill="1" applyBorder="1" applyAlignment="1" applyProtection="1">
      <alignment vertical="center"/>
    </xf>
    <xf numFmtId="4" fontId="5" fillId="4" borderId="0" xfId="0" applyNumberFormat="1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64" fontId="4" fillId="5" borderId="1" xfId="0" applyNumberFormat="1" applyFont="1" applyFill="1" applyBorder="1" applyAlignment="1" applyProtection="1">
      <alignment horizontal="left" vertical="center"/>
    </xf>
    <xf numFmtId="4" fontId="4" fillId="5" borderId="1" xfId="0" applyNumberFormat="1" applyFont="1" applyFill="1" applyBorder="1" applyAlignment="1" applyProtection="1">
      <alignment horizontal="left" vertical="center"/>
    </xf>
    <xf numFmtId="4" fontId="4" fillId="5" borderId="1" xfId="0" applyNumberFormat="1" applyFont="1" applyFill="1" applyBorder="1" applyAlignment="1" applyProtection="1">
      <alignment horizontal="right" vertical="center"/>
    </xf>
    <xf numFmtId="49" fontId="4" fillId="5" borderId="1" xfId="0" applyNumberFormat="1" applyFont="1" applyFill="1" applyBorder="1" applyAlignment="1" applyProtection="1">
      <alignment horizontal="left" vertical="center"/>
    </xf>
    <xf numFmtId="4" fontId="4" fillId="7" borderId="1" xfId="0" applyNumberFormat="1" applyFont="1" applyFill="1" applyBorder="1" applyAlignment="1" applyProtection="1">
      <alignment horizontal="right" vertical="center"/>
    </xf>
    <xf numFmtId="4" fontId="4" fillId="6" borderId="1" xfId="0" applyNumberFormat="1" applyFont="1" applyFill="1" applyBorder="1" applyAlignment="1" applyProtection="1">
      <alignment horizontal="right" vertical="center"/>
    </xf>
    <xf numFmtId="0" fontId="12" fillId="0" borderId="1" xfId="0" applyFont="1" applyBorder="1" applyProtection="1"/>
    <xf numFmtId="0" fontId="3" fillId="0" borderId="0" xfId="0" applyFont="1" applyAlignment="1" applyProtection="1">
      <alignment horizontal="left"/>
    </xf>
    <xf numFmtId="164" fontId="4" fillId="8" borderId="1" xfId="0" applyNumberFormat="1" applyFont="1" applyFill="1" applyBorder="1" applyAlignment="1" applyProtection="1">
      <alignment horizontal="left" vertical="center"/>
    </xf>
    <xf numFmtId="164" fontId="4" fillId="8" borderId="2" xfId="0" applyNumberFormat="1" applyFont="1" applyFill="1" applyBorder="1" applyAlignment="1" applyProtection="1">
      <alignment horizontal="left" vertical="center"/>
    </xf>
    <xf numFmtId="164" fontId="4" fillId="8" borderId="4" xfId="0" applyNumberFormat="1" applyFont="1" applyFill="1" applyBorder="1" applyAlignment="1" applyProtection="1">
      <alignment horizontal="left" vertical="center"/>
    </xf>
    <xf numFmtId="164" fontId="4" fillId="8" borderId="3" xfId="0" applyNumberFormat="1" applyFont="1" applyFill="1" applyBorder="1" applyAlignment="1" applyProtection="1">
      <alignment horizontal="left" vertical="center"/>
    </xf>
    <xf numFmtId="164" fontId="4" fillId="8" borderId="5" xfId="0" applyNumberFormat="1" applyFont="1" applyFill="1" applyBorder="1" applyAlignment="1" applyProtection="1">
      <alignment horizontal="left" vertical="center"/>
    </xf>
    <xf numFmtId="164" fontId="4" fillId="8" borderId="0" xfId="0" applyNumberFormat="1" applyFont="1" applyFill="1" applyBorder="1" applyAlignment="1" applyProtection="1">
      <alignment horizontal="left" vertical="center"/>
    </xf>
    <xf numFmtId="164" fontId="6" fillId="8" borderId="2" xfId="0" applyNumberFormat="1" applyFont="1" applyFill="1" applyBorder="1" applyAlignment="1" applyProtection="1">
      <alignment horizontal="left" vertical="center"/>
    </xf>
    <xf numFmtId="164" fontId="6" fillId="8" borderId="4" xfId="0" applyNumberFormat="1" applyFont="1" applyFill="1" applyBorder="1" applyAlignment="1" applyProtection="1">
      <alignment horizontal="left" vertical="center"/>
    </xf>
    <xf numFmtId="164" fontId="6" fillId="8" borderId="3" xfId="0" applyNumberFormat="1" applyFont="1" applyFill="1" applyBorder="1" applyAlignment="1" applyProtection="1">
      <alignment horizontal="left" vertical="center"/>
    </xf>
    <xf numFmtId="164" fontId="4" fillId="8" borderId="2" xfId="0" applyNumberFormat="1" applyFont="1" applyFill="1" applyBorder="1" applyAlignment="1" applyProtection="1">
      <alignment vertical="center"/>
    </xf>
    <xf numFmtId="164" fontId="4" fillId="8" borderId="4" xfId="0" applyNumberFormat="1" applyFont="1" applyFill="1" applyBorder="1" applyAlignment="1" applyProtection="1">
      <alignment vertical="center"/>
    </xf>
    <xf numFmtId="164" fontId="4" fillId="8" borderId="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5" sqref="C5"/>
    </sheetView>
  </sheetViews>
  <sheetFormatPr defaultColWidth="0" defaultRowHeight="15.75" zeroHeight="1" x14ac:dyDescent="0.25"/>
  <cols>
    <col min="1" max="1" width="4.75" customWidth="1"/>
    <col min="2" max="2" width="6.25" style="3" customWidth="1"/>
    <col min="3" max="3" width="60.75" style="1" customWidth="1"/>
    <col min="4" max="4" width="5" customWidth="1"/>
    <col min="5" max="16384" width="9" hidden="1"/>
  </cols>
  <sheetData>
    <row r="1" spans="1:3" x14ac:dyDescent="0.25"/>
    <row r="2" spans="1:3" x14ac:dyDescent="0.25">
      <c r="A2" s="91" t="s">
        <v>679</v>
      </c>
      <c r="B2" s="91"/>
      <c r="C2" s="91"/>
    </row>
    <row r="3" spans="1:3" x14ac:dyDescent="0.25"/>
    <row r="4" spans="1:3" x14ac:dyDescent="0.25">
      <c r="B4" s="4" t="s">
        <v>640</v>
      </c>
      <c r="C4" s="2" t="s">
        <v>641</v>
      </c>
    </row>
    <row r="5" spans="1:3" x14ac:dyDescent="0.25">
      <c r="B5" s="3">
        <v>1</v>
      </c>
      <c r="C5" s="5" t="s">
        <v>642</v>
      </c>
    </row>
    <row r="6" spans="1:3" x14ac:dyDescent="0.25">
      <c r="B6" s="3">
        <v>2</v>
      </c>
      <c r="C6" s="5" t="s">
        <v>643</v>
      </c>
    </row>
    <row r="7" spans="1:3" x14ac:dyDescent="0.25">
      <c r="B7" s="3">
        <v>3</v>
      </c>
      <c r="C7" s="5" t="s">
        <v>644</v>
      </c>
    </row>
    <row r="8" spans="1:3" x14ac:dyDescent="0.25">
      <c r="B8" s="3">
        <v>4</v>
      </c>
      <c r="C8" s="5" t="s">
        <v>650</v>
      </c>
    </row>
    <row r="9" spans="1:3" x14ac:dyDescent="0.25">
      <c r="B9" s="3">
        <v>5</v>
      </c>
      <c r="C9" s="5" t="s">
        <v>651</v>
      </c>
    </row>
    <row r="10" spans="1:3" x14ac:dyDescent="0.25">
      <c r="B10" s="3">
        <v>6</v>
      </c>
      <c r="C10" s="5" t="s">
        <v>652</v>
      </c>
    </row>
    <row r="11" spans="1:3" x14ac:dyDescent="0.25">
      <c r="B11" s="3">
        <v>7</v>
      </c>
      <c r="C11" s="5" t="s">
        <v>645</v>
      </c>
    </row>
    <row r="12" spans="1:3" x14ac:dyDescent="0.25">
      <c r="B12" s="3">
        <v>8</v>
      </c>
      <c r="C12" s="5" t="s">
        <v>653</v>
      </c>
    </row>
    <row r="13" spans="1:3" x14ac:dyDescent="0.25">
      <c r="B13" s="3">
        <v>9</v>
      </c>
      <c r="C13" s="5" t="s">
        <v>658</v>
      </c>
    </row>
    <row r="14" spans="1:3" x14ac:dyDescent="0.25">
      <c r="B14" s="3">
        <v>12</v>
      </c>
      <c r="C14" s="5" t="s">
        <v>654</v>
      </c>
    </row>
    <row r="15" spans="1:3" x14ac:dyDescent="0.25">
      <c r="B15" s="3">
        <v>13</v>
      </c>
      <c r="C15" s="5" t="s">
        <v>657</v>
      </c>
    </row>
    <row r="16" spans="1:3" x14ac:dyDescent="0.25">
      <c r="B16" s="3">
        <v>14</v>
      </c>
      <c r="C16" s="5" t="s">
        <v>670</v>
      </c>
    </row>
    <row r="17" spans="2:3" x14ac:dyDescent="0.25">
      <c r="B17" s="3">
        <v>15</v>
      </c>
      <c r="C17" s="5" t="s">
        <v>655</v>
      </c>
    </row>
    <row r="18" spans="2:3" x14ac:dyDescent="0.25">
      <c r="B18" s="3">
        <v>16</v>
      </c>
      <c r="C18" s="5" t="s">
        <v>656</v>
      </c>
    </row>
    <row r="19" spans="2:3" x14ac:dyDescent="0.25">
      <c r="B19" s="3">
        <v>17</v>
      </c>
      <c r="C19" s="5" t="s">
        <v>646</v>
      </c>
    </row>
    <row r="20" spans="2:3" x14ac:dyDescent="0.25">
      <c r="B20" s="3">
        <v>18</v>
      </c>
      <c r="C20" s="5" t="s">
        <v>647</v>
      </c>
    </row>
    <row r="21" spans="2:3" x14ac:dyDescent="0.25">
      <c r="B21" s="3">
        <v>31</v>
      </c>
      <c r="C21" s="5" t="s">
        <v>648</v>
      </c>
    </row>
    <row r="22" spans="2:3" x14ac:dyDescent="0.25">
      <c r="B22" s="3">
        <v>32</v>
      </c>
      <c r="C22" s="5" t="s">
        <v>649</v>
      </c>
    </row>
    <row r="23" spans="2:3" x14ac:dyDescent="0.25"/>
    <row r="24" spans="2:3" x14ac:dyDescent="0.25"/>
  </sheetData>
  <mergeCells count="1">
    <mergeCell ref="A2:C2"/>
  </mergeCells>
  <hyperlinks>
    <hyperlink ref="C6" location="'0002'!A1" display="odbor rozvoje, investic a majetku města, oddělení majetkoprávní"/>
    <hyperlink ref="C7" location="'0003'!A1" display="interní audit - úsek dotací a strategie rozvoje města"/>
    <hyperlink ref="C8" location="'0004'!A1" display="odbor sociálních věcí"/>
    <hyperlink ref="C9" location="'0005'!A1" display="odbor obecní živnostenský úřad, stavební úřad a životní prostředí"/>
    <hyperlink ref="C10" location="'0006'!A1" display="odbor dopravních a správních činností"/>
    <hyperlink ref="C11" location="'0007'!A1" display="odbor školství"/>
    <hyperlink ref="C12" location="'0008'!A1" display="odbor kancelář tajemníka"/>
    <hyperlink ref="C13" location="'0009'!A1" display="interní audit - právní úsek"/>
    <hyperlink ref="C14" location="'0012'!A1" display="odbor kancelář tajemníka, úsek personální a mzdový"/>
    <hyperlink ref="C15" location="'0013'!A1" display="interní audit - kancelář primátora"/>
    <hyperlink ref="C16" location="'0014'!A1" display="zrušena"/>
    <hyperlink ref="C17" location="'0015'!A1" display="městská policie"/>
    <hyperlink ref="C18" location="'0016'!A1" display="jednotka sboru dobrovolných hasičů"/>
    <hyperlink ref="C19" location="'0017'!A1" display="odbor rozvoje, investic a majetku města, oddělení rozvoje města"/>
    <hyperlink ref="C20" location="'0018'!A1" display="pacovní skupina"/>
    <hyperlink ref="C21" location="'0031'!A1" display="příspěvkové organizace"/>
    <hyperlink ref="C22" location="'0032'!A1" display="obchodní společnosti"/>
    <hyperlink ref="C5" location="'0001'!A1" display="odbor ekonomiky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117"/>
  <sheetViews>
    <sheetView topLeftCell="N1" zoomScaleNormal="100" workbookViewId="0">
      <pane ySplit="3" topLeftCell="A99" activePane="bottomLeft" state="frozen"/>
      <selection pane="bottomLeft" activeCell="A3" sqref="A3:O117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10" width="14.25" style="12" customWidth="1"/>
    <col min="11" max="11" width="9.375" style="12" bestFit="1" customWidth="1"/>
    <col min="12" max="12" width="69" style="13" bestFit="1" customWidth="1"/>
    <col min="13" max="13" width="47.25" style="13" customWidth="1"/>
    <col min="14" max="14" width="21.25" style="13" bestFit="1" customWidth="1"/>
    <col min="15" max="15" width="54.5" style="13" bestFit="1" customWidth="1"/>
    <col min="16" max="16384" width="9" style="14"/>
  </cols>
  <sheetData>
    <row r="1" spans="1:15" ht="21" x14ac:dyDescent="0.25">
      <c r="A1" s="9" t="s">
        <v>659</v>
      </c>
    </row>
    <row r="3" spans="1:15" ht="14.85" customHeight="1" x14ac:dyDescent="0.25">
      <c r="A3" s="36" t="s">
        <v>0</v>
      </c>
      <c r="B3" s="38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2" t="s">
        <v>681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x14ac:dyDescent="0.25">
      <c r="A5" s="6">
        <v>1</v>
      </c>
      <c r="B5" s="6"/>
      <c r="C5" s="6">
        <v>1111</v>
      </c>
      <c r="D5" s="6"/>
      <c r="E5" s="6"/>
      <c r="F5" s="7">
        <v>106923.39902</v>
      </c>
      <c r="G5" s="7">
        <v>112038.89051</v>
      </c>
      <c r="H5" s="7">
        <v>107650</v>
      </c>
      <c r="I5" s="7">
        <v>46854.845999999998</v>
      </c>
      <c r="J5" s="7">
        <v>118254</v>
      </c>
      <c r="K5" s="7"/>
      <c r="L5" s="8" t="s">
        <v>13</v>
      </c>
      <c r="M5" s="8"/>
      <c r="N5" s="8"/>
      <c r="O5" s="8"/>
    </row>
    <row r="6" spans="1:15" x14ac:dyDescent="0.25">
      <c r="A6" s="6">
        <v>1</v>
      </c>
      <c r="B6" s="6"/>
      <c r="C6" s="6">
        <v>1112</v>
      </c>
      <c r="D6" s="6"/>
      <c r="E6" s="6"/>
      <c r="F6" s="7">
        <v>16012.076440000001</v>
      </c>
      <c r="G6" s="7">
        <v>10289.74742</v>
      </c>
      <c r="H6" s="7">
        <v>11900</v>
      </c>
      <c r="I6" s="7">
        <v>2830.7507500000002</v>
      </c>
      <c r="J6" s="7">
        <v>11347</v>
      </c>
      <c r="K6" s="7"/>
      <c r="L6" s="8" t="s">
        <v>14</v>
      </c>
      <c r="M6" s="8"/>
      <c r="N6" s="8"/>
      <c r="O6" s="8"/>
    </row>
    <row r="7" spans="1:15" x14ac:dyDescent="0.25">
      <c r="A7" s="6">
        <v>1</v>
      </c>
      <c r="B7" s="6"/>
      <c r="C7" s="6">
        <v>1113</v>
      </c>
      <c r="D7" s="6"/>
      <c r="E7" s="6"/>
      <c r="F7" s="7">
        <v>10763.588009999999</v>
      </c>
      <c r="G7" s="7">
        <v>11102.453</v>
      </c>
      <c r="H7" s="7">
        <v>9400</v>
      </c>
      <c r="I7" s="7">
        <v>5128.4040000000005</v>
      </c>
      <c r="J7" s="7">
        <v>9797</v>
      </c>
      <c r="K7" s="7"/>
      <c r="L7" s="8" t="s">
        <v>15</v>
      </c>
      <c r="M7" s="8"/>
      <c r="N7" s="8"/>
      <c r="O7" s="8"/>
    </row>
    <row r="8" spans="1:15" x14ac:dyDescent="0.25">
      <c r="A8" s="6">
        <v>1</v>
      </c>
      <c r="B8" s="6"/>
      <c r="C8" s="6">
        <v>1121</v>
      </c>
      <c r="D8" s="6"/>
      <c r="E8" s="6"/>
      <c r="F8" s="7">
        <v>105748.10928</v>
      </c>
      <c r="G8" s="7">
        <v>109097.60143</v>
      </c>
      <c r="H8" s="7">
        <v>99300</v>
      </c>
      <c r="I8" s="7">
        <v>36331.904999999999</v>
      </c>
      <c r="J8" s="7">
        <v>108260</v>
      </c>
      <c r="K8" s="7"/>
      <c r="L8" s="8" t="s">
        <v>16</v>
      </c>
      <c r="M8" s="8"/>
      <c r="N8" s="8"/>
      <c r="O8" s="8"/>
    </row>
    <row r="9" spans="1:15" x14ac:dyDescent="0.25">
      <c r="A9" s="6">
        <v>1</v>
      </c>
      <c r="B9" s="6"/>
      <c r="C9" s="6">
        <v>1122</v>
      </c>
      <c r="D9" s="6"/>
      <c r="E9" s="6"/>
      <c r="F9" s="7">
        <v>19361.759999999998</v>
      </c>
      <c r="G9" s="7">
        <v>11262.82</v>
      </c>
      <c r="H9" s="7">
        <v>13155</v>
      </c>
      <c r="I9" s="7">
        <v>13155.41</v>
      </c>
      <c r="J9" s="7">
        <v>0</v>
      </c>
      <c r="K9" s="7"/>
      <c r="L9" s="8" t="s">
        <v>17</v>
      </c>
      <c r="M9" s="8"/>
      <c r="N9" s="8"/>
      <c r="O9" s="8"/>
    </row>
    <row r="10" spans="1:15" x14ac:dyDescent="0.25">
      <c r="A10" s="6">
        <v>1</v>
      </c>
      <c r="B10" s="6"/>
      <c r="C10" s="6">
        <v>1211</v>
      </c>
      <c r="D10" s="6"/>
      <c r="E10" s="6"/>
      <c r="F10" s="7">
        <v>205653.15700000001</v>
      </c>
      <c r="G10" s="7">
        <v>233187.69263000001</v>
      </c>
      <c r="H10" s="7">
        <v>229703</v>
      </c>
      <c r="I10" s="7">
        <v>108503.174</v>
      </c>
      <c r="J10" s="7">
        <v>238920</v>
      </c>
      <c r="K10" s="7"/>
      <c r="L10" s="8" t="s">
        <v>18</v>
      </c>
      <c r="M10" s="8"/>
      <c r="N10" s="8"/>
      <c r="O10" s="8"/>
    </row>
    <row r="11" spans="1:15" x14ac:dyDescent="0.25">
      <c r="A11" s="6">
        <v>1</v>
      </c>
      <c r="B11" s="6"/>
      <c r="C11" s="6">
        <v>1335</v>
      </c>
      <c r="D11" s="6"/>
      <c r="E11" s="6"/>
      <c r="F11" s="7">
        <v>35.299999999999997</v>
      </c>
      <c r="G11" s="7">
        <v>124.101</v>
      </c>
      <c r="H11" s="7">
        <v>0</v>
      </c>
      <c r="I11" s="7">
        <v>0</v>
      </c>
      <c r="J11" s="7">
        <v>0</v>
      </c>
      <c r="K11" s="7"/>
      <c r="L11" s="8" t="s">
        <v>19</v>
      </c>
      <c r="M11" s="8"/>
      <c r="N11" s="8"/>
      <c r="O11" s="8"/>
    </row>
    <row r="12" spans="1:15" x14ac:dyDescent="0.25">
      <c r="A12" s="6">
        <v>1</v>
      </c>
      <c r="B12" s="6"/>
      <c r="C12" s="6">
        <v>1340</v>
      </c>
      <c r="D12" s="6"/>
      <c r="E12" s="6"/>
      <c r="F12" s="7">
        <v>20792.79736</v>
      </c>
      <c r="G12" s="7">
        <v>17162.158579999999</v>
      </c>
      <c r="H12" s="7">
        <v>21000</v>
      </c>
      <c r="I12" s="7">
        <v>5454.9844999999996</v>
      </c>
      <c r="J12" s="7">
        <v>13000</v>
      </c>
      <c r="K12" s="7"/>
      <c r="L12" s="8" t="s">
        <v>20</v>
      </c>
      <c r="M12" s="8"/>
      <c r="N12" s="8"/>
      <c r="O12" s="8"/>
    </row>
    <row r="13" spans="1:15" x14ac:dyDescent="0.25">
      <c r="A13" s="6">
        <v>1</v>
      </c>
      <c r="B13" s="6"/>
      <c r="C13" s="6">
        <v>1340</v>
      </c>
      <c r="D13" s="6">
        <v>921</v>
      </c>
      <c r="E13" s="6"/>
      <c r="F13" s="7">
        <v>75.763000000000005</v>
      </c>
      <c r="G13" s="7">
        <v>112.033</v>
      </c>
      <c r="H13" s="7">
        <v>0</v>
      </c>
      <c r="I13" s="7">
        <v>45.741</v>
      </c>
      <c r="J13" s="7">
        <v>0</v>
      </c>
      <c r="K13" s="7"/>
      <c r="L13" s="8" t="s">
        <v>20</v>
      </c>
      <c r="M13" s="8" t="s">
        <v>21</v>
      </c>
      <c r="N13" s="8"/>
      <c r="O13" s="8"/>
    </row>
    <row r="14" spans="1:15" x14ac:dyDescent="0.25">
      <c r="A14" s="6">
        <v>1</v>
      </c>
      <c r="B14" s="6"/>
      <c r="C14" s="6">
        <v>1340</v>
      </c>
      <c r="D14" s="6">
        <v>922</v>
      </c>
      <c r="E14" s="6"/>
      <c r="F14" s="7">
        <v>0</v>
      </c>
      <c r="G14" s="7">
        <v>0</v>
      </c>
      <c r="H14" s="7">
        <v>0</v>
      </c>
      <c r="I14" s="7">
        <v>1.3680000000000001</v>
      </c>
      <c r="J14" s="7">
        <v>0</v>
      </c>
      <c r="K14" s="7"/>
      <c r="L14" s="8" t="s">
        <v>20</v>
      </c>
      <c r="M14" s="8" t="s">
        <v>22</v>
      </c>
      <c r="N14" s="8"/>
      <c r="O14" s="8"/>
    </row>
    <row r="15" spans="1:15" x14ac:dyDescent="0.25">
      <c r="A15" s="6">
        <v>1</v>
      </c>
      <c r="B15" s="6"/>
      <c r="C15" s="6">
        <v>1341</v>
      </c>
      <c r="D15" s="6"/>
      <c r="E15" s="6"/>
      <c r="F15" s="7">
        <v>2085.2446199999999</v>
      </c>
      <c r="G15" s="7">
        <v>1875.26983</v>
      </c>
      <c r="H15" s="7">
        <v>2000</v>
      </c>
      <c r="I15" s="7">
        <v>1446.16</v>
      </c>
      <c r="J15" s="7">
        <v>2000</v>
      </c>
      <c r="K15" s="7"/>
      <c r="L15" s="8" t="s">
        <v>23</v>
      </c>
      <c r="M15" s="8"/>
      <c r="N15" s="8"/>
      <c r="O15" s="8"/>
    </row>
    <row r="16" spans="1:15" x14ac:dyDescent="0.25">
      <c r="A16" s="6">
        <v>1</v>
      </c>
      <c r="B16" s="6"/>
      <c r="C16" s="6">
        <v>1342</v>
      </c>
      <c r="D16" s="6"/>
      <c r="E16" s="6"/>
      <c r="F16" s="7">
        <v>4.2750000000000004</v>
      </c>
      <c r="G16" s="7">
        <v>270.72300000000001</v>
      </c>
      <c r="H16" s="7">
        <v>50</v>
      </c>
      <c r="I16" s="7">
        <v>7.77</v>
      </c>
      <c r="J16" s="7">
        <v>50</v>
      </c>
      <c r="K16" s="7"/>
      <c r="L16" s="8" t="s">
        <v>24</v>
      </c>
      <c r="M16" s="8"/>
      <c r="N16" s="8"/>
      <c r="O16" s="8"/>
    </row>
    <row r="17" spans="1:15" x14ac:dyDescent="0.25">
      <c r="A17" s="6">
        <v>1</v>
      </c>
      <c r="B17" s="6"/>
      <c r="C17" s="6">
        <v>1343</v>
      </c>
      <c r="D17" s="6"/>
      <c r="E17" s="6"/>
      <c r="F17" s="7">
        <v>1236.2049999999999</v>
      </c>
      <c r="G17" s="7">
        <v>1123.635</v>
      </c>
      <c r="H17" s="7">
        <v>1200</v>
      </c>
      <c r="I17" s="7">
        <v>336.91199999999998</v>
      </c>
      <c r="J17" s="7">
        <v>1200</v>
      </c>
      <c r="K17" s="7"/>
      <c r="L17" s="8" t="s">
        <v>25</v>
      </c>
      <c r="M17" s="8"/>
      <c r="N17" s="8"/>
      <c r="O17" s="8"/>
    </row>
    <row r="18" spans="1:15" x14ac:dyDescent="0.25">
      <c r="A18" s="6">
        <v>1</v>
      </c>
      <c r="B18" s="6"/>
      <c r="C18" s="6">
        <v>1345</v>
      </c>
      <c r="D18" s="6"/>
      <c r="E18" s="6"/>
      <c r="F18" s="7">
        <v>167.744</v>
      </c>
      <c r="G18" s="7">
        <v>509.51799999999997</v>
      </c>
      <c r="H18" s="7">
        <v>130</v>
      </c>
      <c r="I18" s="7">
        <v>170.14400000000001</v>
      </c>
      <c r="J18" s="7">
        <v>130</v>
      </c>
      <c r="K18" s="7"/>
      <c r="L18" s="8" t="s">
        <v>26</v>
      </c>
      <c r="M18" s="8"/>
      <c r="N18" s="8"/>
      <c r="O18" s="8"/>
    </row>
    <row r="19" spans="1:15" x14ac:dyDescent="0.25">
      <c r="A19" s="6">
        <v>1</v>
      </c>
      <c r="B19" s="6"/>
      <c r="C19" s="6">
        <v>1351</v>
      </c>
      <c r="D19" s="6"/>
      <c r="E19" s="6"/>
      <c r="F19" s="7">
        <v>1898.6032600000001</v>
      </c>
      <c r="G19" s="7">
        <v>2262.33599</v>
      </c>
      <c r="H19" s="7">
        <v>2000</v>
      </c>
      <c r="I19" s="7">
        <v>862.70452</v>
      </c>
      <c r="J19" s="7">
        <v>2000</v>
      </c>
      <c r="K19" s="7"/>
      <c r="L19" s="8" t="s">
        <v>27</v>
      </c>
      <c r="M19" s="8"/>
      <c r="N19" s="8"/>
      <c r="O19" s="8"/>
    </row>
    <row r="20" spans="1:15" x14ac:dyDescent="0.25">
      <c r="A20" s="6">
        <v>1</v>
      </c>
      <c r="B20" s="6"/>
      <c r="C20" s="6">
        <v>1351</v>
      </c>
      <c r="D20" s="6">
        <v>101</v>
      </c>
      <c r="E20" s="6"/>
      <c r="F20" s="7">
        <v>14.076000000000001</v>
      </c>
      <c r="G20" s="7">
        <v>3.5</v>
      </c>
      <c r="H20" s="7">
        <v>0</v>
      </c>
      <c r="I20" s="7">
        <v>0</v>
      </c>
      <c r="J20" s="7">
        <v>0</v>
      </c>
      <c r="K20" s="7"/>
      <c r="L20" s="8" t="s">
        <v>27</v>
      </c>
      <c r="M20" s="8" t="s">
        <v>28</v>
      </c>
      <c r="N20" s="8"/>
      <c r="O20" s="8"/>
    </row>
    <row r="21" spans="1:15" x14ac:dyDescent="0.25">
      <c r="A21" s="6">
        <v>1</v>
      </c>
      <c r="B21" s="6"/>
      <c r="C21" s="6">
        <v>1351</v>
      </c>
      <c r="D21" s="6">
        <v>111</v>
      </c>
      <c r="E21" s="6"/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/>
      <c r="L21" s="8" t="s">
        <v>27</v>
      </c>
      <c r="M21" s="8" t="s">
        <v>29</v>
      </c>
      <c r="N21" s="8"/>
      <c r="O21" s="8"/>
    </row>
    <row r="22" spans="1:15" x14ac:dyDescent="0.25">
      <c r="A22" s="6">
        <v>1</v>
      </c>
      <c r="B22" s="6"/>
      <c r="C22" s="6">
        <v>1355</v>
      </c>
      <c r="D22" s="6"/>
      <c r="E22" s="6"/>
      <c r="F22" s="7">
        <v>22530.92583</v>
      </c>
      <c r="G22" s="7">
        <v>29504.809310000001</v>
      </c>
      <c r="H22" s="7">
        <v>6000</v>
      </c>
      <c r="I22" s="7">
        <v>13749.847680000001</v>
      </c>
      <c r="J22" s="7">
        <v>6000</v>
      </c>
      <c r="K22" s="7"/>
      <c r="L22" s="8" t="s">
        <v>30</v>
      </c>
      <c r="M22" s="8"/>
      <c r="N22" s="8"/>
      <c r="O22" s="8"/>
    </row>
    <row r="23" spans="1:15" x14ac:dyDescent="0.25">
      <c r="A23" s="6">
        <v>1</v>
      </c>
      <c r="B23" s="6"/>
      <c r="C23" s="6">
        <v>1355</v>
      </c>
      <c r="D23" s="6">
        <v>917</v>
      </c>
      <c r="E23" s="6"/>
      <c r="F23" s="7">
        <v>1038.0340000000001</v>
      </c>
      <c r="G23" s="7">
        <v>3210.0590000000002</v>
      </c>
      <c r="H23" s="7">
        <v>0</v>
      </c>
      <c r="I23" s="7">
        <v>0</v>
      </c>
      <c r="J23" s="7">
        <v>0</v>
      </c>
      <c r="K23" s="7"/>
      <c r="L23" s="8" t="s">
        <v>30</v>
      </c>
      <c r="M23" s="8" t="s">
        <v>31</v>
      </c>
      <c r="N23" s="8"/>
      <c r="O23" s="8"/>
    </row>
    <row r="24" spans="1:15" x14ac:dyDescent="0.25">
      <c r="A24" s="6">
        <v>1</v>
      </c>
      <c r="B24" s="6"/>
      <c r="C24" s="6">
        <v>1361</v>
      </c>
      <c r="D24" s="6"/>
      <c r="E24" s="6"/>
      <c r="F24" s="7">
        <v>24.23</v>
      </c>
      <c r="G24" s="7">
        <v>55.65</v>
      </c>
      <c r="H24" s="7">
        <v>1000</v>
      </c>
      <c r="I24" s="7">
        <v>12.75</v>
      </c>
      <c r="J24" s="7">
        <v>1000</v>
      </c>
      <c r="K24" s="7"/>
      <c r="L24" s="8" t="s">
        <v>32</v>
      </c>
      <c r="M24" s="8"/>
      <c r="N24" s="8"/>
      <c r="O24" s="8"/>
    </row>
    <row r="25" spans="1:15" x14ac:dyDescent="0.25">
      <c r="A25" s="6">
        <v>1</v>
      </c>
      <c r="B25" s="6"/>
      <c r="C25" s="6">
        <v>1361</v>
      </c>
      <c r="D25" s="6">
        <v>101</v>
      </c>
      <c r="E25" s="6"/>
      <c r="F25" s="7">
        <v>23.3</v>
      </c>
      <c r="G25" s="7">
        <v>11.9</v>
      </c>
      <c r="H25" s="7">
        <v>0</v>
      </c>
      <c r="I25" s="7">
        <v>6.2</v>
      </c>
      <c r="J25" s="7">
        <v>0</v>
      </c>
      <c r="K25" s="7"/>
      <c r="L25" s="8" t="s">
        <v>32</v>
      </c>
      <c r="M25" s="8" t="s">
        <v>28</v>
      </c>
      <c r="N25" s="8"/>
      <c r="O25" s="8"/>
    </row>
    <row r="26" spans="1:15" x14ac:dyDescent="0.25">
      <c r="A26" s="6">
        <v>1</v>
      </c>
      <c r="B26" s="6"/>
      <c r="C26" s="6">
        <v>1361</v>
      </c>
      <c r="D26" s="6">
        <v>102</v>
      </c>
      <c r="E26" s="6"/>
      <c r="F26" s="7">
        <v>-175</v>
      </c>
      <c r="G26" s="7">
        <v>0</v>
      </c>
      <c r="H26" s="7">
        <v>0</v>
      </c>
      <c r="I26" s="7">
        <v>0</v>
      </c>
      <c r="J26" s="7">
        <v>0</v>
      </c>
      <c r="K26" s="7"/>
      <c r="L26" s="8" t="s">
        <v>32</v>
      </c>
      <c r="M26" s="8" t="s">
        <v>33</v>
      </c>
      <c r="N26" s="8"/>
      <c r="O26" s="8"/>
    </row>
    <row r="27" spans="1:15" x14ac:dyDescent="0.25">
      <c r="A27" s="6">
        <v>1</v>
      </c>
      <c r="B27" s="6"/>
      <c r="C27" s="6">
        <v>1511</v>
      </c>
      <c r="D27" s="6"/>
      <c r="E27" s="6"/>
      <c r="F27" s="7">
        <v>37265.082699999999</v>
      </c>
      <c r="G27" s="7">
        <v>63323.361929999999</v>
      </c>
      <c r="H27" s="7">
        <v>60000</v>
      </c>
      <c r="I27" s="7">
        <v>5630.2269999999999</v>
      </c>
      <c r="J27" s="7">
        <v>63315</v>
      </c>
      <c r="K27" s="7"/>
      <c r="L27" s="8" t="s">
        <v>34</v>
      </c>
      <c r="M27" s="8"/>
      <c r="N27" s="8"/>
      <c r="O27" s="8"/>
    </row>
    <row r="28" spans="1:15" x14ac:dyDescent="0.25">
      <c r="A28" s="6">
        <v>1</v>
      </c>
      <c r="B28" s="6"/>
      <c r="C28" s="6">
        <v>1701</v>
      </c>
      <c r="D28" s="6"/>
      <c r="E28" s="6"/>
      <c r="F28" s="7">
        <v>0</v>
      </c>
      <c r="G28" s="7">
        <v>5.0000000000000001E-3</v>
      </c>
      <c r="H28" s="7">
        <v>0</v>
      </c>
      <c r="I28" s="7">
        <v>0</v>
      </c>
      <c r="J28" s="7">
        <v>0</v>
      </c>
      <c r="K28" s="7"/>
      <c r="L28" s="8" t="s">
        <v>35</v>
      </c>
      <c r="M28" s="8"/>
      <c r="N28" s="8"/>
      <c r="O28" s="8"/>
    </row>
    <row r="29" spans="1:15" x14ac:dyDescent="0.25">
      <c r="A29" s="6">
        <v>1</v>
      </c>
      <c r="B29" s="6"/>
      <c r="C29" s="6">
        <v>2420</v>
      </c>
      <c r="D29" s="6"/>
      <c r="E29" s="6"/>
      <c r="F29" s="7">
        <v>250</v>
      </c>
      <c r="G29" s="7">
        <v>250</v>
      </c>
      <c r="H29" s="7">
        <v>250</v>
      </c>
      <c r="I29" s="7">
        <v>250</v>
      </c>
      <c r="J29" s="7">
        <v>250</v>
      </c>
      <c r="K29" s="7"/>
      <c r="L29" s="8" t="s">
        <v>36</v>
      </c>
      <c r="M29" s="8"/>
      <c r="N29" s="8"/>
      <c r="O29" s="8"/>
    </row>
    <row r="30" spans="1:15" x14ac:dyDescent="0.25">
      <c r="A30" s="6">
        <v>1</v>
      </c>
      <c r="B30" s="6"/>
      <c r="C30" s="6">
        <v>4112</v>
      </c>
      <c r="D30" s="6"/>
      <c r="E30" s="6"/>
      <c r="F30" s="7">
        <v>41827.699999999997</v>
      </c>
      <c r="G30" s="7">
        <v>41527.1</v>
      </c>
      <c r="H30" s="7">
        <v>41447</v>
      </c>
      <c r="I30" s="7">
        <v>16347.8</v>
      </c>
      <c r="J30" s="7">
        <v>41447</v>
      </c>
      <c r="K30" s="7"/>
      <c r="L30" s="8" t="s">
        <v>37</v>
      </c>
      <c r="M30" s="8"/>
      <c r="N30" s="8"/>
      <c r="O30" s="8"/>
    </row>
    <row r="31" spans="1:15" x14ac:dyDescent="0.25">
      <c r="A31" s="6">
        <v>1</v>
      </c>
      <c r="B31" s="6"/>
      <c r="C31" s="6">
        <v>4132</v>
      </c>
      <c r="D31" s="6"/>
      <c r="E31" s="6"/>
      <c r="F31" s="7">
        <v>1027.6896999999999</v>
      </c>
      <c r="G31" s="7">
        <v>1233.229</v>
      </c>
      <c r="H31" s="7">
        <v>0</v>
      </c>
      <c r="I31" s="7">
        <v>1366.462</v>
      </c>
      <c r="J31" s="7">
        <v>0</v>
      </c>
      <c r="K31" s="7"/>
      <c r="L31" s="8" t="s">
        <v>38</v>
      </c>
      <c r="M31" s="8"/>
      <c r="N31" s="8"/>
      <c r="O31" s="8"/>
    </row>
    <row r="32" spans="1:15" x14ac:dyDescent="0.25">
      <c r="A32" s="6">
        <v>1</v>
      </c>
      <c r="B32" s="6">
        <v>3113</v>
      </c>
      <c r="C32" s="6">
        <v>2123</v>
      </c>
      <c r="D32" s="6"/>
      <c r="E32" s="6"/>
      <c r="F32" s="7">
        <v>0</v>
      </c>
      <c r="G32" s="7">
        <v>15.14</v>
      </c>
      <c r="H32" s="7">
        <v>0</v>
      </c>
      <c r="I32" s="7">
        <v>0</v>
      </c>
      <c r="J32" s="7">
        <v>0</v>
      </c>
      <c r="K32" s="7"/>
      <c r="L32" s="8" t="s">
        <v>39</v>
      </c>
      <c r="M32" s="8"/>
      <c r="N32" s="8"/>
      <c r="O32" s="8" t="s">
        <v>40</v>
      </c>
    </row>
    <row r="33" spans="1:15" x14ac:dyDescent="0.25">
      <c r="A33" s="6">
        <v>1</v>
      </c>
      <c r="B33" s="6">
        <v>3114</v>
      </c>
      <c r="C33" s="6">
        <v>2123</v>
      </c>
      <c r="D33" s="6"/>
      <c r="E33" s="6"/>
      <c r="F33" s="7">
        <v>4</v>
      </c>
      <c r="G33" s="7">
        <v>0</v>
      </c>
      <c r="H33" s="7">
        <v>0</v>
      </c>
      <c r="I33" s="7">
        <v>0</v>
      </c>
      <c r="J33" s="7">
        <v>0</v>
      </c>
      <c r="K33" s="7"/>
      <c r="L33" s="8" t="s">
        <v>39</v>
      </c>
      <c r="M33" s="8"/>
      <c r="N33" s="8"/>
      <c r="O33" s="8" t="s">
        <v>41</v>
      </c>
    </row>
    <row r="34" spans="1:15" x14ac:dyDescent="0.25">
      <c r="A34" s="6">
        <v>1</v>
      </c>
      <c r="B34" s="6">
        <v>3419</v>
      </c>
      <c r="C34" s="6">
        <v>2123</v>
      </c>
      <c r="D34" s="6"/>
      <c r="E34" s="6"/>
      <c r="F34" s="7">
        <v>45</v>
      </c>
      <c r="G34" s="7">
        <v>0</v>
      </c>
      <c r="H34" s="7">
        <v>0</v>
      </c>
      <c r="I34" s="7">
        <v>0</v>
      </c>
      <c r="J34" s="7">
        <v>0</v>
      </c>
      <c r="K34" s="7"/>
      <c r="L34" s="8" t="s">
        <v>39</v>
      </c>
      <c r="M34" s="8"/>
      <c r="N34" s="8"/>
      <c r="O34" s="8" t="s">
        <v>42</v>
      </c>
    </row>
    <row r="35" spans="1:15" x14ac:dyDescent="0.25">
      <c r="A35" s="6">
        <v>1</v>
      </c>
      <c r="B35" s="6">
        <v>3419</v>
      </c>
      <c r="C35" s="6">
        <v>2229</v>
      </c>
      <c r="D35" s="6">
        <v>199</v>
      </c>
      <c r="E35" s="6"/>
      <c r="F35" s="7">
        <v>0</v>
      </c>
      <c r="G35" s="7">
        <v>50</v>
      </c>
      <c r="H35" s="7">
        <v>0</v>
      </c>
      <c r="I35" s="7">
        <v>0</v>
      </c>
      <c r="J35" s="7">
        <v>0</v>
      </c>
      <c r="K35" s="7"/>
      <c r="L35" s="8" t="s">
        <v>43</v>
      </c>
      <c r="M35" s="8" t="s">
        <v>67</v>
      </c>
      <c r="N35" s="8"/>
      <c r="O35" s="8" t="s">
        <v>42</v>
      </c>
    </row>
    <row r="36" spans="1:15" x14ac:dyDescent="0.25">
      <c r="A36" s="6">
        <v>1</v>
      </c>
      <c r="B36" s="6">
        <v>6171</v>
      </c>
      <c r="C36" s="6">
        <v>2111</v>
      </c>
      <c r="D36" s="6">
        <v>925</v>
      </c>
      <c r="E36" s="6"/>
      <c r="F36" s="7">
        <v>82.302000000000007</v>
      </c>
      <c r="G36" s="7">
        <v>55.277999999999999</v>
      </c>
      <c r="H36" s="7">
        <v>0</v>
      </c>
      <c r="I36" s="7">
        <v>21.265999999999998</v>
      </c>
      <c r="J36" s="7">
        <v>0</v>
      </c>
      <c r="K36" s="7"/>
      <c r="L36" s="8" t="s">
        <v>45</v>
      </c>
      <c r="M36" s="8" t="s">
        <v>46</v>
      </c>
      <c r="N36" s="8"/>
      <c r="O36" s="8" t="s">
        <v>47</v>
      </c>
    </row>
    <row r="37" spans="1:15" x14ac:dyDescent="0.25">
      <c r="A37" s="6">
        <v>1</v>
      </c>
      <c r="B37" s="6">
        <v>6171</v>
      </c>
      <c r="C37" s="6">
        <v>2212</v>
      </c>
      <c r="D37" s="6"/>
      <c r="E37" s="6"/>
      <c r="F37" s="7">
        <v>0</v>
      </c>
      <c r="G37" s="7">
        <v>0</v>
      </c>
      <c r="H37" s="7">
        <v>20</v>
      </c>
      <c r="I37" s="7">
        <v>0</v>
      </c>
      <c r="J37" s="7">
        <v>20</v>
      </c>
      <c r="K37" s="7"/>
      <c r="L37" s="8" t="s">
        <v>48</v>
      </c>
      <c r="M37" s="8"/>
      <c r="N37" s="8"/>
      <c r="O37" s="8" t="s">
        <v>47</v>
      </c>
    </row>
    <row r="38" spans="1:15" x14ac:dyDescent="0.25">
      <c r="A38" s="6">
        <v>1</v>
      </c>
      <c r="B38" s="6">
        <v>6171</v>
      </c>
      <c r="C38" s="6">
        <v>2324</v>
      </c>
      <c r="D38" s="6"/>
      <c r="E38" s="6"/>
      <c r="F38" s="7">
        <v>6.7506399999999998</v>
      </c>
      <c r="G38" s="7">
        <v>6.6429999999999998</v>
      </c>
      <c r="H38" s="7">
        <v>0</v>
      </c>
      <c r="I38" s="7">
        <v>0</v>
      </c>
      <c r="J38" s="7">
        <v>0</v>
      </c>
      <c r="K38" s="7"/>
      <c r="L38" s="8" t="s">
        <v>49</v>
      </c>
      <c r="M38" s="8"/>
      <c r="N38" s="8"/>
      <c r="O38" s="8" t="s">
        <v>47</v>
      </c>
    </row>
    <row r="39" spans="1:15" x14ac:dyDescent="0.25">
      <c r="A39" s="6">
        <v>1</v>
      </c>
      <c r="B39" s="6">
        <v>6171</v>
      </c>
      <c r="C39" s="6">
        <v>2324</v>
      </c>
      <c r="D39" s="6">
        <v>901</v>
      </c>
      <c r="E39" s="6"/>
      <c r="F39" s="7">
        <v>5.0819999999999999</v>
      </c>
      <c r="G39" s="7">
        <v>3.6560000000000001</v>
      </c>
      <c r="H39" s="7">
        <v>0</v>
      </c>
      <c r="I39" s="7">
        <v>1.8160000000000001</v>
      </c>
      <c r="J39" s="7">
        <v>0</v>
      </c>
      <c r="K39" s="7"/>
      <c r="L39" s="8" t="s">
        <v>49</v>
      </c>
      <c r="M39" s="8" t="s">
        <v>50</v>
      </c>
      <c r="N39" s="8"/>
      <c r="O39" s="8" t="s">
        <v>47</v>
      </c>
    </row>
    <row r="40" spans="1:15" x14ac:dyDescent="0.25">
      <c r="A40" s="6">
        <v>1</v>
      </c>
      <c r="B40" s="6">
        <v>6171</v>
      </c>
      <c r="C40" s="6">
        <v>2324</v>
      </c>
      <c r="D40" s="6">
        <v>2324</v>
      </c>
      <c r="E40" s="6"/>
      <c r="F40" s="7">
        <v>42.6</v>
      </c>
      <c r="G40" s="7">
        <v>42.67559</v>
      </c>
      <c r="H40" s="7">
        <v>0</v>
      </c>
      <c r="I40" s="7">
        <v>3.6</v>
      </c>
      <c r="J40" s="7">
        <v>0</v>
      </c>
      <c r="K40" s="7"/>
      <c r="L40" s="8" t="s">
        <v>49</v>
      </c>
      <c r="M40" s="8" t="s">
        <v>51</v>
      </c>
      <c r="N40" s="8"/>
      <c r="O40" s="8" t="s">
        <v>47</v>
      </c>
    </row>
    <row r="41" spans="1:15" x14ac:dyDescent="0.25">
      <c r="A41" s="6">
        <v>1</v>
      </c>
      <c r="B41" s="6">
        <v>6171</v>
      </c>
      <c r="C41" s="6">
        <v>2328</v>
      </c>
      <c r="D41" s="6"/>
      <c r="E41" s="6"/>
      <c r="F41" s="7">
        <v>0</v>
      </c>
      <c r="G41" s="7">
        <v>0</v>
      </c>
      <c r="H41" s="7">
        <v>0</v>
      </c>
      <c r="I41" s="7">
        <v>-24.70046</v>
      </c>
      <c r="J41" s="7">
        <v>0</v>
      </c>
      <c r="K41" s="7"/>
      <c r="L41" s="8" t="s">
        <v>52</v>
      </c>
      <c r="M41" s="8"/>
      <c r="N41" s="8"/>
      <c r="O41" s="8" t="s">
        <v>47</v>
      </c>
    </row>
    <row r="42" spans="1:15" x14ac:dyDescent="0.25">
      <c r="A42" s="6">
        <v>1</v>
      </c>
      <c r="B42" s="6">
        <v>6171</v>
      </c>
      <c r="C42" s="6">
        <v>2329</v>
      </c>
      <c r="D42" s="6">
        <v>107</v>
      </c>
      <c r="E42" s="6"/>
      <c r="F42" s="7">
        <v>2.9324300000000001</v>
      </c>
      <c r="G42" s="7">
        <v>0</v>
      </c>
      <c r="H42" s="7">
        <v>0</v>
      </c>
      <c r="I42" s="7">
        <v>0</v>
      </c>
      <c r="J42" s="7">
        <v>0</v>
      </c>
      <c r="K42" s="7"/>
      <c r="L42" s="8" t="s">
        <v>53</v>
      </c>
      <c r="M42" s="8" t="s">
        <v>54</v>
      </c>
      <c r="N42" s="8"/>
      <c r="O42" s="8" t="s">
        <v>47</v>
      </c>
    </row>
    <row r="43" spans="1:15" x14ac:dyDescent="0.25">
      <c r="A43" s="6">
        <v>1</v>
      </c>
      <c r="B43" s="6">
        <v>6310</v>
      </c>
      <c r="C43" s="6">
        <v>2141</v>
      </c>
      <c r="D43" s="6"/>
      <c r="E43" s="6"/>
      <c r="F43" s="7">
        <v>2085.0560500000001</v>
      </c>
      <c r="G43" s="7">
        <v>713.64734999999996</v>
      </c>
      <c r="H43" s="7">
        <v>5000</v>
      </c>
      <c r="I43" s="7">
        <v>180.49666999999999</v>
      </c>
      <c r="J43" s="7">
        <v>2000</v>
      </c>
      <c r="K43" s="7"/>
      <c r="L43" s="8" t="s">
        <v>55</v>
      </c>
      <c r="M43" s="8"/>
      <c r="N43" s="8"/>
      <c r="O43" s="8" t="s">
        <v>56</v>
      </c>
    </row>
    <row r="44" spans="1:15" x14ac:dyDescent="0.25">
      <c r="A44" s="6">
        <v>1</v>
      </c>
      <c r="B44" s="6">
        <v>6310</v>
      </c>
      <c r="C44" s="6">
        <v>2141</v>
      </c>
      <c r="D44" s="6">
        <v>103</v>
      </c>
      <c r="E44" s="6"/>
      <c r="F44" s="7">
        <v>245.85843</v>
      </c>
      <c r="G44" s="7">
        <v>136.56773999999999</v>
      </c>
      <c r="H44" s="7">
        <v>0</v>
      </c>
      <c r="I44" s="7">
        <v>29.653179999999999</v>
      </c>
      <c r="J44" s="7">
        <v>0</v>
      </c>
      <c r="K44" s="7"/>
      <c r="L44" s="8" t="s">
        <v>55</v>
      </c>
      <c r="M44" s="8" t="s">
        <v>57</v>
      </c>
      <c r="N44" s="8"/>
      <c r="O44" s="8" t="s">
        <v>56</v>
      </c>
    </row>
    <row r="45" spans="1:15" x14ac:dyDescent="0.25">
      <c r="A45" s="6">
        <v>1</v>
      </c>
      <c r="B45" s="6">
        <v>6310</v>
      </c>
      <c r="C45" s="6">
        <v>2142</v>
      </c>
      <c r="D45" s="6"/>
      <c r="E45" s="6"/>
      <c r="F45" s="7">
        <v>929.62631999999996</v>
      </c>
      <c r="G45" s="7">
        <v>2485.2027200000002</v>
      </c>
      <c r="H45" s="7">
        <v>0</v>
      </c>
      <c r="I45" s="7">
        <v>1175.3978099999999</v>
      </c>
      <c r="J45" s="7">
        <v>0</v>
      </c>
      <c r="K45" s="7"/>
      <c r="L45" s="8" t="s">
        <v>58</v>
      </c>
      <c r="M45" s="8"/>
      <c r="N45" s="8"/>
      <c r="O45" s="8" t="s">
        <v>56</v>
      </c>
    </row>
    <row r="46" spans="1:15" x14ac:dyDescent="0.25">
      <c r="A46" s="6">
        <v>1</v>
      </c>
      <c r="B46" s="6">
        <v>6310</v>
      </c>
      <c r="C46" s="6">
        <v>2324</v>
      </c>
      <c r="D46" s="6"/>
      <c r="E46" s="6"/>
      <c r="F46" s="7">
        <v>0</v>
      </c>
      <c r="G46" s="7">
        <v>0.87058000000000002</v>
      </c>
      <c r="H46" s="7">
        <v>0</v>
      </c>
      <c r="I46" s="7">
        <v>6.6850000000000007E-2</v>
      </c>
      <c r="J46" s="7">
        <v>0</v>
      </c>
      <c r="K46" s="7"/>
      <c r="L46" s="8" t="s">
        <v>49</v>
      </c>
      <c r="M46" s="8"/>
      <c r="N46" s="8"/>
      <c r="O46" s="8" t="s">
        <v>56</v>
      </c>
    </row>
    <row r="47" spans="1:15" x14ac:dyDescent="0.25">
      <c r="A47" s="6">
        <v>1</v>
      </c>
      <c r="B47" s="6">
        <v>6310</v>
      </c>
      <c r="C47" s="6">
        <v>2329</v>
      </c>
      <c r="D47" s="6"/>
      <c r="E47" s="6"/>
      <c r="F47" s="7">
        <v>-4.8128000000000002</v>
      </c>
      <c r="G47" s="7">
        <v>0</v>
      </c>
      <c r="H47" s="7">
        <v>0</v>
      </c>
      <c r="I47" s="7">
        <v>0</v>
      </c>
      <c r="J47" s="7">
        <v>0</v>
      </c>
      <c r="K47" s="7"/>
      <c r="L47" s="8" t="s">
        <v>53</v>
      </c>
      <c r="M47" s="8"/>
      <c r="N47" s="8"/>
      <c r="O47" s="8" t="s">
        <v>56</v>
      </c>
    </row>
    <row r="48" spans="1:15" x14ac:dyDescent="0.25">
      <c r="A48" s="6">
        <v>1</v>
      </c>
      <c r="B48" s="6">
        <v>6310</v>
      </c>
      <c r="C48" s="6">
        <v>2329</v>
      </c>
      <c r="D48" s="6">
        <v>106</v>
      </c>
      <c r="E48" s="6"/>
      <c r="F48" s="7">
        <v>-61.0182</v>
      </c>
      <c r="G48" s="7">
        <v>-0.2</v>
      </c>
      <c r="H48" s="7">
        <v>0</v>
      </c>
      <c r="I48" s="7">
        <v>0</v>
      </c>
      <c r="J48" s="7">
        <v>0</v>
      </c>
      <c r="K48" s="7"/>
      <c r="L48" s="8" t="s">
        <v>53</v>
      </c>
      <c r="M48" s="8" t="s">
        <v>59</v>
      </c>
      <c r="N48" s="8"/>
      <c r="O48" s="8" t="s">
        <v>56</v>
      </c>
    </row>
    <row r="49" spans="1:15" x14ac:dyDescent="0.25">
      <c r="A49" s="6">
        <v>1</v>
      </c>
      <c r="B49" s="6">
        <v>6409</v>
      </c>
      <c r="C49" s="6">
        <v>2212</v>
      </c>
      <c r="D49" s="6"/>
      <c r="E49" s="6"/>
      <c r="F49" s="7">
        <v>0</v>
      </c>
      <c r="G49" s="7">
        <v>3.23</v>
      </c>
      <c r="H49" s="7">
        <v>0</v>
      </c>
      <c r="I49" s="7">
        <v>0</v>
      </c>
      <c r="J49" s="7">
        <v>0</v>
      </c>
      <c r="K49" s="7"/>
      <c r="L49" s="8" t="s">
        <v>48</v>
      </c>
      <c r="M49" s="8"/>
      <c r="N49" s="8"/>
      <c r="O49" s="8" t="s">
        <v>60</v>
      </c>
    </row>
    <row r="50" spans="1:15" x14ac:dyDescent="0.25">
      <c r="A50" s="6">
        <v>1</v>
      </c>
      <c r="B50" s="6">
        <v>6409</v>
      </c>
      <c r="C50" s="6">
        <v>2324</v>
      </c>
      <c r="D50" s="6"/>
      <c r="E50" s="6"/>
      <c r="F50" s="7">
        <v>4.8000000000000001E-2</v>
      </c>
      <c r="G50" s="7">
        <v>2.1349999999999998</v>
      </c>
      <c r="H50" s="7">
        <v>0</v>
      </c>
      <c r="I50" s="7">
        <v>0</v>
      </c>
      <c r="J50" s="7">
        <v>0</v>
      </c>
      <c r="K50" s="7"/>
      <c r="L50" s="8" t="s">
        <v>49</v>
      </c>
      <c r="M50" s="8"/>
      <c r="N50" s="8"/>
      <c r="O50" s="8" t="s">
        <v>60</v>
      </c>
    </row>
    <row r="51" spans="1:15" x14ac:dyDescent="0.25">
      <c r="A51" s="6">
        <v>1</v>
      </c>
      <c r="B51" s="6">
        <v>6409</v>
      </c>
      <c r="C51" s="6">
        <v>2324</v>
      </c>
      <c r="D51" s="6">
        <v>48</v>
      </c>
      <c r="E51" s="6"/>
      <c r="F51" s="7">
        <v>6.5174799999999999</v>
      </c>
      <c r="G51" s="7">
        <v>5.1410499999999999</v>
      </c>
      <c r="H51" s="7">
        <v>0</v>
      </c>
      <c r="I51" s="7">
        <v>5.4118500000000003</v>
      </c>
      <c r="J51" s="7">
        <v>0</v>
      </c>
      <c r="K51" s="7"/>
      <c r="L51" s="8" t="s">
        <v>49</v>
      </c>
      <c r="M51" s="8" t="s">
        <v>61</v>
      </c>
      <c r="N51" s="8"/>
      <c r="O51" s="8" t="s">
        <v>60</v>
      </c>
    </row>
    <row r="52" spans="1:15" x14ac:dyDescent="0.25">
      <c r="A52" s="6">
        <v>1</v>
      </c>
      <c r="B52" s="6">
        <v>6409</v>
      </c>
      <c r="C52" s="6">
        <v>2324</v>
      </c>
      <c r="D52" s="6">
        <v>107</v>
      </c>
      <c r="E52" s="6"/>
      <c r="F52" s="7">
        <v>0</v>
      </c>
      <c r="G52" s="7">
        <v>0.59923000000000004</v>
      </c>
      <c r="H52" s="7">
        <v>0</v>
      </c>
      <c r="I52" s="7">
        <v>0</v>
      </c>
      <c r="J52" s="7">
        <v>0</v>
      </c>
      <c r="K52" s="7"/>
      <c r="L52" s="8" t="s">
        <v>49</v>
      </c>
      <c r="M52" s="8" t="s">
        <v>54</v>
      </c>
      <c r="N52" s="8"/>
      <c r="O52" s="8" t="s">
        <v>60</v>
      </c>
    </row>
    <row r="53" spans="1:15" x14ac:dyDescent="0.25">
      <c r="A53" s="6">
        <v>1</v>
      </c>
      <c r="B53" s="6">
        <v>6409</v>
      </c>
      <c r="C53" s="6">
        <v>2324</v>
      </c>
      <c r="D53" s="6">
        <v>2221</v>
      </c>
      <c r="E53" s="6"/>
      <c r="F53" s="7">
        <v>210.85415</v>
      </c>
      <c r="G53" s="7">
        <v>30.8</v>
      </c>
      <c r="H53" s="7">
        <v>0</v>
      </c>
      <c r="I53" s="7">
        <v>11.419</v>
      </c>
      <c r="J53" s="7">
        <v>0</v>
      </c>
      <c r="K53" s="7"/>
      <c r="L53" s="8" t="s">
        <v>49</v>
      </c>
      <c r="M53" s="8" t="s">
        <v>62</v>
      </c>
      <c r="N53" s="8"/>
      <c r="O53" s="8" t="s">
        <v>60</v>
      </c>
    </row>
    <row r="54" spans="1:15" x14ac:dyDescent="0.25">
      <c r="A54" s="6">
        <v>1</v>
      </c>
      <c r="B54" s="6">
        <v>6409</v>
      </c>
      <c r="C54" s="6">
        <v>2329</v>
      </c>
      <c r="D54" s="6"/>
      <c r="E54" s="6"/>
      <c r="F54" s="7">
        <v>9.6479999999999997</v>
      </c>
      <c r="G54" s="7">
        <v>4.9800000000000004</v>
      </c>
      <c r="H54" s="7">
        <v>0</v>
      </c>
      <c r="I54" s="7">
        <v>3.25</v>
      </c>
      <c r="J54" s="7">
        <v>0</v>
      </c>
      <c r="K54" s="7"/>
      <c r="L54" s="8" t="s">
        <v>53</v>
      </c>
      <c r="M54" s="8"/>
      <c r="N54" s="8"/>
      <c r="O54" s="8" t="s">
        <v>60</v>
      </c>
    </row>
    <row r="55" spans="1:15" x14ac:dyDescent="0.25">
      <c r="A55" s="6">
        <v>1</v>
      </c>
      <c r="B55" s="6">
        <v>6409</v>
      </c>
      <c r="C55" s="6">
        <v>2329</v>
      </c>
      <c r="D55" s="6">
        <v>107</v>
      </c>
      <c r="E55" s="6"/>
      <c r="F55" s="7">
        <v>-2.5609500000000001</v>
      </c>
      <c r="G55" s="7">
        <v>1.5037700000000001</v>
      </c>
      <c r="H55" s="7">
        <v>0</v>
      </c>
      <c r="I55" s="7">
        <v>1E-3</v>
      </c>
      <c r="J55" s="7">
        <v>0</v>
      </c>
      <c r="K55" s="7"/>
      <c r="L55" s="8" t="s">
        <v>53</v>
      </c>
      <c r="M55" s="8" t="s">
        <v>54</v>
      </c>
      <c r="N55" s="8"/>
      <c r="O55" s="8" t="s">
        <v>60</v>
      </c>
    </row>
    <row r="56" spans="1:15" x14ac:dyDescent="0.25">
      <c r="A56" s="6">
        <v>1</v>
      </c>
      <c r="B56" s="6">
        <v>6409</v>
      </c>
      <c r="C56" s="6">
        <v>2329</v>
      </c>
      <c r="D56" s="6">
        <v>108</v>
      </c>
      <c r="E56" s="6"/>
      <c r="F56" s="7">
        <v>-0.28000000000000003</v>
      </c>
      <c r="G56" s="7">
        <v>0</v>
      </c>
      <c r="H56" s="7">
        <v>0</v>
      </c>
      <c r="I56" s="7">
        <v>-0.41599999999999998</v>
      </c>
      <c r="J56" s="7">
        <v>0</v>
      </c>
      <c r="K56" s="7"/>
      <c r="L56" s="8" t="s">
        <v>53</v>
      </c>
      <c r="M56" s="8" t="s">
        <v>63</v>
      </c>
      <c r="N56" s="8"/>
      <c r="O56" s="8" t="s">
        <v>60</v>
      </c>
    </row>
    <row r="57" spans="1:15" x14ac:dyDescent="0.25">
      <c r="A57" s="6"/>
      <c r="B57" s="6"/>
      <c r="C57" s="6"/>
      <c r="D57" s="6"/>
      <c r="E57" s="6"/>
      <c r="F57" s="7"/>
      <c r="G57" s="7"/>
      <c r="H57" s="7"/>
      <c r="I57" s="7"/>
      <c r="J57" s="7"/>
      <c r="K57" s="7"/>
      <c r="L57" s="8"/>
      <c r="M57" s="8"/>
      <c r="N57" s="8"/>
      <c r="O57" s="8"/>
    </row>
    <row r="58" spans="1:15" x14ac:dyDescent="0.25">
      <c r="A58" s="29"/>
      <c r="B58" s="28" t="s">
        <v>481</v>
      </c>
      <c r="C58" s="29"/>
      <c r="D58" s="29"/>
      <c r="E58" s="29"/>
      <c r="F58" s="30">
        <v>598191.66376999998</v>
      </c>
      <c r="G58" s="30">
        <v>653096.46366000001</v>
      </c>
      <c r="H58" s="30">
        <v>611205</v>
      </c>
      <c r="I58" s="30">
        <v>259901.82235</v>
      </c>
      <c r="J58" s="30">
        <f>SUM(J5:J56)</f>
        <v>618990</v>
      </c>
      <c r="K58" s="30"/>
      <c r="L58" s="28"/>
      <c r="M58" s="28"/>
      <c r="N58" s="28"/>
      <c r="O58" s="28"/>
    </row>
    <row r="59" spans="1:15" x14ac:dyDescent="0.25">
      <c r="A59" s="6"/>
      <c r="B59" s="6"/>
      <c r="C59" s="6"/>
      <c r="D59" s="6"/>
      <c r="E59" s="6"/>
      <c r="F59" s="7"/>
      <c r="G59" s="7"/>
      <c r="H59" s="7"/>
      <c r="I59" s="7"/>
      <c r="J59" s="7"/>
      <c r="K59" s="7"/>
      <c r="L59" s="8"/>
      <c r="M59" s="8"/>
      <c r="N59" s="8"/>
      <c r="O59" s="8"/>
    </row>
    <row r="60" spans="1:15" x14ac:dyDescent="0.25">
      <c r="A60" s="31"/>
      <c r="B60" s="31" t="s">
        <v>64</v>
      </c>
      <c r="C60" s="31"/>
      <c r="D60" s="31"/>
      <c r="E60" s="31"/>
      <c r="F60" s="32">
        <v>598191.66376999998</v>
      </c>
      <c r="G60" s="32">
        <v>653096.46366000001</v>
      </c>
      <c r="H60" s="32">
        <v>611205</v>
      </c>
      <c r="I60" s="32">
        <v>259901.82235</v>
      </c>
      <c r="J60" s="32">
        <f>J58</f>
        <v>618990</v>
      </c>
      <c r="K60" s="32"/>
      <c r="L60" s="33"/>
      <c r="M60" s="33"/>
      <c r="N60" s="33"/>
      <c r="O60" s="33"/>
    </row>
    <row r="61" spans="1:15" s="34" customFormat="1" x14ac:dyDescent="0.25">
      <c r="A61" s="47"/>
      <c r="B61" s="47"/>
      <c r="C61" s="47"/>
      <c r="D61" s="47"/>
      <c r="E61" s="47"/>
      <c r="F61" s="48"/>
      <c r="G61" s="48"/>
      <c r="H61" s="48"/>
      <c r="I61" s="48"/>
      <c r="J61" s="48"/>
      <c r="K61" s="48"/>
      <c r="L61" s="49"/>
      <c r="M61" s="49"/>
      <c r="N61" s="49"/>
      <c r="O61" s="49"/>
    </row>
    <row r="62" spans="1:15" x14ac:dyDescent="0.25">
      <c r="A62" s="92" t="s">
        <v>680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15" x14ac:dyDescent="0.25">
      <c r="A63" s="6">
        <v>1</v>
      </c>
      <c r="B63" s="6">
        <v>3312</v>
      </c>
      <c r="C63" s="6">
        <v>5212</v>
      </c>
      <c r="D63" s="6">
        <v>199</v>
      </c>
      <c r="E63" s="6"/>
      <c r="F63" s="7">
        <v>0</v>
      </c>
      <c r="G63" s="7">
        <v>50</v>
      </c>
      <c r="H63" s="7">
        <v>50</v>
      </c>
      <c r="I63" s="7">
        <v>50</v>
      </c>
      <c r="J63" s="7">
        <v>0</v>
      </c>
      <c r="K63" s="7"/>
      <c r="L63" s="8" t="s">
        <v>65</v>
      </c>
      <c r="M63" s="8" t="s">
        <v>67</v>
      </c>
      <c r="N63" s="8"/>
      <c r="O63" s="8" t="s">
        <v>66</v>
      </c>
    </row>
    <row r="64" spans="1:15" x14ac:dyDescent="0.25">
      <c r="A64" s="6">
        <v>1</v>
      </c>
      <c r="B64" s="6">
        <v>3312</v>
      </c>
      <c r="C64" s="6">
        <v>5339</v>
      </c>
      <c r="D64" s="6">
        <v>199</v>
      </c>
      <c r="E64" s="6"/>
      <c r="F64" s="7">
        <v>0</v>
      </c>
      <c r="G64" s="7">
        <v>0</v>
      </c>
      <c r="H64" s="7">
        <v>10</v>
      </c>
      <c r="I64" s="7">
        <v>10</v>
      </c>
      <c r="J64" s="7">
        <v>0</v>
      </c>
      <c r="K64" s="7"/>
      <c r="L64" s="8" t="s">
        <v>68</v>
      </c>
      <c r="M64" s="8" t="s">
        <v>67</v>
      </c>
      <c r="N64" s="8"/>
      <c r="O64" s="8" t="s">
        <v>66</v>
      </c>
    </row>
    <row r="65" spans="1:15" x14ac:dyDescent="0.25">
      <c r="A65" s="6">
        <v>1</v>
      </c>
      <c r="B65" s="6">
        <v>3330</v>
      </c>
      <c r="C65" s="6">
        <v>5223</v>
      </c>
      <c r="D65" s="6">
        <v>199</v>
      </c>
      <c r="E65" s="6"/>
      <c r="F65" s="7">
        <v>0</v>
      </c>
      <c r="G65" s="7">
        <v>25</v>
      </c>
      <c r="H65" s="7">
        <v>0</v>
      </c>
      <c r="I65" s="7">
        <v>0</v>
      </c>
      <c r="J65" s="7">
        <v>0</v>
      </c>
      <c r="K65" s="7"/>
      <c r="L65" s="8" t="s">
        <v>69</v>
      </c>
      <c r="M65" s="8" t="s">
        <v>67</v>
      </c>
      <c r="N65" s="8"/>
      <c r="O65" s="8" t="s">
        <v>70</v>
      </c>
    </row>
    <row r="66" spans="1:15" x14ac:dyDescent="0.25">
      <c r="A66" s="6">
        <v>1</v>
      </c>
      <c r="B66" s="6">
        <v>3419</v>
      </c>
      <c r="C66" s="6">
        <v>5213</v>
      </c>
      <c r="D66" s="6">
        <v>199</v>
      </c>
      <c r="E66" s="6"/>
      <c r="F66" s="7">
        <v>10</v>
      </c>
      <c r="G66" s="7">
        <v>60</v>
      </c>
      <c r="H66" s="7">
        <v>0</v>
      </c>
      <c r="I66" s="7">
        <v>0</v>
      </c>
      <c r="J66" s="7">
        <v>0</v>
      </c>
      <c r="K66" s="7"/>
      <c r="L66" s="8" t="s">
        <v>71</v>
      </c>
      <c r="M66" s="8" t="s">
        <v>67</v>
      </c>
      <c r="N66" s="8"/>
      <c r="O66" s="8" t="s">
        <v>42</v>
      </c>
    </row>
    <row r="67" spans="1:15" x14ac:dyDescent="0.25">
      <c r="A67" s="6">
        <v>1</v>
      </c>
      <c r="B67" s="6">
        <v>3419</v>
      </c>
      <c r="C67" s="6">
        <v>5222</v>
      </c>
      <c r="D67" s="6">
        <v>199</v>
      </c>
      <c r="E67" s="6"/>
      <c r="F67" s="7">
        <v>65</v>
      </c>
      <c r="G67" s="7">
        <v>210</v>
      </c>
      <c r="H67" s="7">
        <v>0</v>
      </c>
      <c r="I67" s="7">
        <v>0</v>
      </c>
      <c r="J67" s="7">
        <v>0</v>
      </c>
      <c r="K67" s="7"/>
      <c r="L67" s="8" t="s">
        <v>72</v>
      </c>
      <c r="M67" s="8" t="s">
        <v>67</v>
      </c>
      <c r="N67" s="8"/>
      <c r="O67" s="8" t="s">
        <v>42</v>
      </c>
    </row>
    <row r="68" spans="1:15" x14ac:dyDescent="0.25">
      <c r="A68" s="6">
        <v>1</v>
      </c>
      <c r="B68" s="6">
        <v>3419</v>
      </c>
      <c r="C68" s="6">
        <v>5494</v>
      </c>
      <c r="D68" s="6">
        <v>199</v>
      </c>
      <c r="E68" s="6"/>
      <c r="F68" s="7">
        <v>50</v>
      </c>
      <c r="G68" s="7">
        <v>0</v>
      </c>
      <c r="H68" s="7">
        <v>0</v>
      </c>
      <c r="I68" s="7">
        <v>0</v>
      </c>
      <c r="J68" s="7">
        <v>0</v>
      </c>
      <c r="K68" s="7"/>
      <c r="L68" s="8" t="s">
        <v>73</v>
      </c>
      <c r="M68" s="8" t="s">
        <v>67</v>
      </c>
      <c r="N68" s="8"/>
      <c r="O68" s="8" t="s">
        <v>42</v>
      </c>
    </row>
    <row r="69" spans="1:15" x14ac:dyDescent="0.25">
      <c r="A69" s="6">
        <v>1</v>
      </c>
      <c r="B69" s="6">
        <v>3421</v>
      </c>
      <c r="C69" s="6">
        <v>5339</v>
      </c>
      <c r="D69" s="6">
        <v>199</v>
      </c>
      <c r="E69" s="6"/>
      <c r="F69" s="7">
        <v>0</v>
      </c>
      <c r="G69" s="7">
        <v>54</v>
      </c>
      <c r="H69" s="7">
        <v>0</v>
      </c>
      <c r="I69" s="7">
        <v>0</v>
      </c>
      <c r="J69" s="7">
        <v>0</v>
      </c>
      <c r="K69" s="7"/>
      <c r="L69" s="8" t="s">
        <v>68</v>
      </c>
      <c r="M69" s="8" t="s">
        <v>67</v>
      </c>
      <c r="N69" s="8"/>
      <c r="O69" s="8" t="s">
        <v>74</v>
      </c>
    </row>
    <row r="70" spans="1:15" x14ac:dyDescent="0.25">
      <c r="A70" s="6">
        <v>1</v>
      </c>
      <c r="B70" s="6">
        <v>3429</v>
      </c>
      <c r="C70" s="6">
        <v>5221</v>
      </c>
      <c r="D70" s="6">
        <v>199</v>
      </c>
      <c r="E70" s="6"/>
      <c r="F70" s="7">
        <v>0</v>
      </c>
      <c r="G70" s="7">
        <v>15</v>
      </c>
      <c r="H70" s="7">
        <v>0</v>
      </c>
      <c r="I70" s="7">
        <v>0</v>
      </c>
      <c r="J70" s="7">
        <v>0</v>
      </c>
      <c r="K70" s="7"/>
      <c r="L70" s="8" t="s">
        <v>75</v>
      </c>
      <c r="M70" s="8" t="s">
        <v>67</v>
      </c>
      <c r="N70" s="8"/>
      <c r="O70" s="8" t="s">
        <v>76</v>
      </c>
    </row>
    <row r="71" spans="1:15" x14ac:dyDescent="0.25">
      <c r="A71" s="6">
        <v>1</v>
      </c>
      <c r="B71" s="6">
        <v>3429</v>
      </c>
      <c r="C71" s="6">
        <v>5222</v>
      </c>
      <c r="D71" s="6">
        <v>199</v>
      </c>
      <c r="E71" s="6"/>
      <c r="F71" s="7">
        <v>10</v>
      </c>
      <c r="G71" s="7">
        <v>104</v>
      </c>
      <c r="H71" s="7">
        <v>0</v>
      </c>
      <c r="I71" s="7">
        <v>0</v>
      </c>
      <c r="J71" s="7">
        <v>0</v>
      </c>
      <c r="K71" s="7"/>
      <c r="L71" s="8" t="s">
        <v>72</v>
      </c>
      <c r="M71" s="8" t="s">
        <v>67</v>
      </c>
      <c r="N71" s="8"/>
      <c r="O71" s="8" t="s">
        <v>76</v>
      </c>
    </row>
    <row r="72" spans="1:15" x14ac:dyDescent="0.25">
      <c r="A72" s="6">
        <v>1</v>
      </c>
      <c r="B72" s="6">
        <v>3541</v>
      </c>
      <c r="C72" s="6">
        <v>5222</v>
      </c>
      <c r="D72" s="6">
        <v>199</v>
      </c>
      <c r="E72" s="6"/>
      <c r="F72" s="7">
        <v>0</v>
      </c>
      <c r="G72" s="7">
        <v>50</v>
      </c>
      <c r="H72" s="7">
        <v>80</v>
      </c>
      <c r="I72" s="7">
        <v>50</v>
      </c>
      <c r="J72" s="7">
        <v>0</v>
      </c>
      <c r="K72" s="7"/>
      <c r="L72" s="8" t="s">
        <v>72</v>
      </c>
      <c r="M72" s="8" t="s">
        <v>67</v>
      </c>
      <c r="N72" s="8"/>
      <c r="O72" s="8" t="s">
        <v>77</v>
      </c>
    </row>
    <row r="73" spans="1:15" x14ac:dyDescent="0.25">
      <c r="A73" s="6">
        <v>1</v>
      </c>
      <c r="B73" s="6">
        <v>3541</v>
      </c>
      <c r="C73" s="6">
        <v>5622</v>
      </c>
      <c r="D73" s="6"/>
      <c r="E73" s="6"/>
      <c r="F73" s="7">
        <v>250</v>
      </c>
      <c r="G73" s="7">
        <v>250</v>
      </c>
      <c r="H73" s="7">
        <v>250</v>
      </c>
      <c r="I73" s="7">
        <v>250</v>
      </c>
      <c r="J73" s="7">
        <v>250</v>
      </c>
      <c r="K73" s="7"/>
      <c r="L73" s="8" t="s">
        <v>78</v>
      </c>
      <c r="M73" s="8"/>
      <c r="N73" s="8"/>
      <c r="O73" s="8" t="s">
        <v>77</v>
      </c>
    </row>
    <row r="74" spans="1:15" x14ac:dyDescent="0.25">
      <c r="A74" s="6">
        <v>1</v>
      </c>
      <c r="B74" s="6">
        <v>3749</v>
      </c>
      <c r="C74" s="6">
        <v>5321</v>
      </c>
      <c r="D74" s="6">
        <v>199</v>
      </c>
      <c r="E74" s="6"/>
      <c r="F74" s="7">
        <v>0</v>
      </c>
      <c r="G74" s="7">
        <v>25</v>
      </c>
      <c r="H74" s="7">
        <v>0</v>
      </c>
      <c r="I74" s="7">
        <v>0</v>
      </c>
      <c r="J74" s="7">
        <v>0</v>
      </c>
      <c r="K74" s="7"/>
      <c r="L74" s="8" t="s">
        <v>79</v>
      </c>
      <c r="M74" s="8" t="s">
        <v>67</v>
      </c>
      <c r="N74" s="8"/>
      <c r="O74" s="8" t="s">
        <v>80</v>
      </c>
    </row>
    <row r="75" spans="1:15" x14ac:dyDescent="0.25">
      <c r="A75" s="6">
        <v>1</v>
      </c>
      <c r="B75" s="6">
        <v>3749</v>
      </c>
      <c r="C75" s="6">
        <v>5339</v>
      </c>
      <c r="D75" s="6">
        <v>199</v>
      </c>
      <c r="E75" s="6"/>
      <c r="F75" s="7">
        <v>0</v>
      </c>
      <c r="G75" s="7">
        <v>25</v>
      </c>
      <c r="H75" s="7">
        <v>0</v>
      </c>
      <c r="I75" s="7">
        <v>0</v>
      </c>
      <c r="J75" s="7">
        <v>0</v>
      </c>
      <c r="K75" s="7"/>
      <c r="L75" s="8" t="s">
        <v>68</v>
      </c>
      <c r="M75" s="8" t="s">
        <v>67</v>
      </c>
      <c r="N75" s="8"/>
      <c r="O75" s="8" t="s">
        <v>80</v>
      </c>
    </row>
    <row r="76" spans="1:15" x14ac:dyDescent="0.25">
      <c r="A76" s="6">
        <v>1</v>
      </c>
      <c r="B76" s="6">
        <v>6171</v>
      </c>
      <c r="C76" s="6">
        <v>5137</v>
      </c>
      <c r="D76" s="6"/>
      <c r="E76" s="6"/>
      <c r="F76" s="7">
        <v>0</v>
      </c>
      <c r="G76" s="7">
        <v>27.99</v>
      </c>
      <c r="H76" s="7">
        <v>0</v>
      </c>
      <c r="I76" s="7">
        <v>0</v>
      </c>
      <c r="J76" s="7">
        <v>0</v>
      </c>
      <c r="K76" s="7"/>
      <c r="L76" s="8" t="s">
        <v>81</v>
      </c>
      <c r="M76" s="8"/>
      <c r="N76" s="8"/>
      <c r="O76" s="8" t="s">
        <v>47</v>
      </c>
    </row>
    <row r="77" spans="1:15" x14ac:dyDescent="0.25">
      <c r="A77" s="6">
        <v>1</v>
      </c>
      <c r="B77" s="6">
        <v>6171</v>
      </c>
      <c r="C77" s="6">
        <v>5139</v>
      </c>
      <c r="D77" s="6"/>
      <c r="E77" s="6"/>
      <c r="F77" s="7">
        <v>2.64</v>
      </c>
      <c r="G77" s="7">
        <v>0</v>
      </c>
      <c r="H77" s="7">
        <v>0</v>
      </c>
      <c r="I77" s="7">
        <v>0</v>
      </c>
      <c r="J77" s="7">
        <v>0</v>
      </c>
      <c r="K77" s="7"/>
      <c r="L77" s="8" t="s">
        <v>82</v>
      </c>
      <c r="M77" s="8"/>
      <c r="N77" s="8"/>
      <c r="O77" s="8" t="s">
        <v>47</v>
      </c>
    </row>
    <row r="78" spans="1:15" x14ac:dyDescent="0.25">
      <c r="A78" s="6">
        <v>1</v>
      </c>
      <c r="B78" s="6">
        <v>6171</v>
      </c>
      <c r="C78" s="6">
        <v>5166</v>
      </c>
      <c r="D78" s="6"/>
      <c r="E78" s="6"/>
      <c r="F78" s="7">
        <v>144</v>
      </c>
      <c r="G78" s="7">
        <v>145.1</v>
      </c>
      <c r="H78" s="7">
        <v>500</v>
      </c>
      <c r="I78" s="7">
        <v>60.5</v>
      </c>
      <c r="J78" s="7">
        <v>500</v>
      </c>
      <c r="K78" s="7"/>
      <c r="L78" s="8" t="s">
        <v>83</v>
      </c>
      <c r="M78" s="8"/>
      <c r="N78" s="8"/>
      <c r="O78" s="8" t="s">
        <v>47</v>
      </c>
    </row>
    <row r="79" spans="1:15" x14ac:dyDescent="0.25">
      <c r="A79" s="6">
        <v>1</v>
      </c>
      <c r="B79" s="6">
        <v>6171</v>
      </c>
      <c r="C79" s="6">
        <v>5169</v>
      </c>
      <c r="D79" s="6"/>
      <c r="E79" s="6"/>
      <c r="F79" s="7">
        <v>416.15199999999999</v>
      </c>
      <c r="G79" s="7">
        <v>268.00569999999999</v>
      </c>
      <c r="H79" s="7">
        <v>2520</v>
      </c>
      <c r="I79" s="7">
        <v>439.92200000000003</v>
      </c>
      <c r="J79" s="7">
        <v>2550</v>
      </c>
      <c r="K79" s="7"/>
      <c r="L79" s="8" t="s">
        <v>84</v>
      </c>
      <c r="M79" s="8"/>
      <c r="N79" s="8"/>
      <c r="O79" s="8" t="s">
        <v>47</v>
      </c>
    </row>
    <row r="80" spans="1:15" x14ac:dyDescent="0.25">
      <c r="A80" s="6">
        <v>1</v>
      </c>
      <c r="B80" s="6">
        <v>6171</v>
      </c>
      <c r="C80" s="6">
        <v>5179</v>
      </c>
      <c r="D80" s="6"/>
      <c r="E80" s="6"/>
      <c r="F80" s="7">
        <v>0</v>
      </c>
      <c r="G80" s="7">
        <v>23.08381</v>
      </c>
      <c r="H80" s="7">
        <v>0</v>
      </c>
      <c r="I80" s="7">
        <v>0</v>
      </c>
      <c r="J80" s="7">
        <v>0</v>
      </c>
      <c r="K80" s="7"/>
      <c r="L80" s="8" t="s">
        <v>85</v>
      </c>
      <c r="M80" s="8"/>
      <c r="N80" s="8"/>
      <c r="O80" s="8" t="s">
        <v>47</v>
      </c>
    </row>
    <row r="81" spans="1:15" x14ac:dyDescent="0.25">
      <c r="A81" s="6">
        <v>1</v>
      </c>
      <c r="B81" s="6">
        <v>6171</v>
      </c>
      <c r="C81" s="6">
        <v>5182</v>
      </c>
      <c r="D81" s="6"/>
      <c r="E81" s="6"/>
      <c r="F81" s="7">
        <v>0</v>
      </c>
      <c r="G81" s="7">
        <v>0</v>
      </c>
      <c r="H81" s="7">
        <v>0</v>
      </c>
      <c r="I81" s="7">
        <v>84.950999999999993</v>
      </c>
      <c r="J81" s="7">
        <v>0</v>
      </c>
      <c r="K81" s="7"/>
      <c r="L81" s="8" t="s">
        <v>86</v>
      </c>
      <c r="M81" s="8"/>
      <c r="N81" s="8"/>
      <c r="O81" s="8" t="s">
        <v>47</v>
      </c>
    </row>
    <row r="82" spans="1:15" x14ac:dyDescent="0.25">
      <c r="A82" s="6">
        <v>1</v>
      </c>
      <c r="B82" s="6">
        <v>6171</v>
      </c>
      <c r="C82" s="6">
        <v>5189</v>
      </c>
      <c r="D82" s="6"/>
      <c r="E82" s="6"/>
      <c r="F82" s="7">
        <v>0</v>
      </c>
      <c r="G82" s="7">
        <v>0</v>
      </c>
      <c r="H82" s="7">
        <v>0</v>
      </c>
      <c r="I82" s="7">
        <v>181.464</v>
      </c>
      <c r="J82" s="7">
        <v>0</v>
      </c>
      <c r="K82" s="7"/>
      <c r="L82" s="8" t="s">
        <v>87</v>
      </c>
      <c r="M82" s="8"/>
      <c r="N82" s="8"/>
      <c r="O82" s="8" t="s">
        <v>47</v>
      </c>
    </row>
    <row r="83" spans="1:15" x14ac:dyDescent="0.25">
      <c r="A83" s="6">
        <v>1</v>
      </c>
      <c r="B83" s="6">
        <v>6171</v>
      </c>
      <c r="C83" s="6">
        <v>5229</v>
      </c>
      <c r="D83" s="6"/>
      <c r="E83" s="6"/>
      <c r="F83" s="7">
        <v>136.8193</v>
      </c>
      <c r="G83" s="7">
        <v>131.02699999999999</v>
      </c>
      <c r="H83" s="7">
        <v>195</v>
      </c>
      <c r="I83" s="7">
        <v>152.2236</v>
      </c>
      <c r="J83" s="7">
        <v>195</v>
      </c>
      <c r="K83" s="7"/>
      <c r="L83" s="8" t="s">
        <v>88</v>
      </c>
      <c r="M83" s="8"/>
      <c r="N83" s="8"/>
      <c r="O83" s="8" t="s">
        <v>47</v>
      </c>
    </row>
    <row r="84" spans="1:15" x14ac:dyDescent="0.25">
      <c r="A84" s="6">
        <v>1</v>
      </c>
      <c r="B84" s="6">
        <v>6171</v>
      </c>
      <c r="C84" s="6">
        <v>5429</v>
      </c>
      <c r="D84" s="6"/>
      <c r="E84" s="6"/>
      <c r="F84" s="7">
        <v>5.82</v>
      </c>
      <c r="G84" s="7">
        <v>3.395</v>
      </c>
      <c r="H84" s="7">
        <v>0</v>
      </c>
      <c r="I84" s="7">
        <v>0</v>
      </c>
      <c r="J84" s="7">
        <v>0</v>
      </c>
      <c r="K84" s="7"/>
      <c r="L84" s="8" t="s">
        <v>89</v>
      </c>
      <c r="M84" s="8"/>
      <c r="N84" s="8"/>
      <c r="O84" s="8" t="s">
        <v>47</v>
      </c>
    </row>
    <row r="85" spans="1:15" x14ac:dyDescent="0.25">
      <c r="A85" s="6">
        <v>1</v>
      </c>
      <c r="B85" s="6">
        <v>6223</v>
      </c>
      <c r="C85" s="6">
        <v>5511</v>
      </c>
      <c r="D85" s="6"/>
      <c r="E85" s="6"/>
      <c r="F85" s="7">
        <v>143.69999999999999</v>
      </c>
      <c r="G85" s="7">
        <v>142.941</v>
      </c>
      <c r="H85" s="7">
        <v>155</v>
      </c>
      <c r="I85" s="7">
        <v>142.893</v>
      </c>
      <c r="J85" s="7">
        <v>200</v>
      </c>
      <c r="K85" s="7"/>
      <c r="L85" s="8" t="s">
        <v>90</v>
      </c>
      <c r="M85" s="8"/>
      <c r="N85" s="8"/>
      <c r="O85" s="8" t="s">
        <v>91</v>
      </c>
    </row>
    <row r="86" spans="1:15" x14ac:dyDescent="0.25">
      <c r="A86" s="6">
        <v>1</v>
      </c>
      <c r="B86" s="6">
        <v>6310</v>
      </c>
      <c r="C86" s="6">
        <v>5141</v>
      </c>
      <c r="D86" s="6"/>
      <c r="E86" s="6"/>
      <c r="F86" s="7">
        <v>7077.6888900000004</v>
      </c>
      <c r="G86" s="7">
        <v>3532.8753200000001</v>
      </c>
      <c r="H86" s="7">
        <v>6000</v>
      </c>
      <c r="I86" s="7">
        <v>697.5</v>
      </c>
      <c r="J86" s="7">
        <v>6000</v>
      </c>
      <c r="K86" s="7"/>
      <c r="L86" s="8" t="s">
        <v>92</v>
      </c>
      <c r="M86" s="8"/>
      <c r="N86" s="8"/>
      <c r="O86" s="8" t="s">
        <v>56</v>
      </c>
    </row>
    <row r="87" spans="1:15" x14ac:dyDescent="0.25">
      <c r="A87" s="6">
        <v>1</v>
      </c>
      <c r="B87" s="6">
        <v>6310</v>
      </c>
      <c r="C87" s="6">
        <v>5163</v>
      </c>
      <c r="D87" s="6"/>
      <c r="E87" s="6"/>
      <c r="F87" s="7">
        <v>1093.95409</v>
      </c>
      <c r="G87" s="7">
        <v>1301.5150599999999</v>
      </c>
      <c r="H87" s="7">
        <v>1500</v>
      </c>
      <c r="I87" s="7">
        <v>1081.71451</v>
      </c>
      <c r="J87" s="7">
        <v>2000</v>
      </c>
      <c r="K87" s="7"/>
      <c r="L87" s="8" t="s">
        <v>93</v>
      </c>
      <c r="M87" s="8"/>
      <c r="N87" s="8"/>
      <c r="O87" s="8" t="s">
        <v>56</v>
      </c>
    </row>
    <row r="88" spans="1:15" x14ac:dyDescent="0.25">
      <c r="A88" s="6">
        <v>1</v>
      </c>
      <c r="B88" s="6">
        <v>6399</v>
      </c>
      <c r="C88" s="6">
        <v>5362</v>
      </c>
      <c r="D88" s="6"/>
      <c r="E88" s="6"/>
      <c r="F88" s="7">
        <v>23466.623629999998</v>
      </c>
      <c r="G88" s="7">
        <v>13908.041869999999</v>
      </c>
      <c r="H88" s="7">
        <v>19615</v>
      </c>
      <c r="I88" s="7">
        <v>14437.339470000001</v>
      </c>
      <c r="J88" s="7">
        <v>6500</v>
      </c>
      <c r="K88" s="7"/>
      <c r="L88" s="8" t="s">
        <v>94</v>
      </c>
      <c r="M88" s="8"/>
      <c r="N88" s="8"/>
      <c r="O88" s="8" t="s">
        <v>95</v>
      </c>
    </row>
    <row r="89" spans="1:15" x14ac:dyDescent="0.25">
      <c r="A89" s="6">
        <v>1</v>
      </c>
      <c r="B89" s="6">
        <v>6399</v>
      </c>
      <c r="C89" s="6">
        <v>5363</v>
      </c>
      <c r="D89" s="6"/>
      <c r="E89" s="6"/>
      <c r="F89" s="7">
        <v>7.4509999999999996</v>
      </c>
      <c r="G89" s="7">
        <v>0</v>
      </c>
      <c r="H89" s="7">
        <v>0</v>
      </c>
      <c r="I89" s="7">
        <v>0</v>
      </c>
      <c r="J89" s="7">
        <v>0</v>
      </c>
      <c r="K89" s="7"/>
      <c r="L89" s="8" t="s">
        <v>96</v>
      </c>
      <c r="M89" s="8"/>
      <c r="N89" s="8"/>
      <c r="O89" s="8" t="s">
        <v>95</v>
      </c>
    </row>
    <row r="90" spans="1:15" x14ac:dyDescent="0.25">
      <c r="A90" s="6">
        <v>1</v>
      </c>
      <c r="B90" s="6">
        <v>6399</v>
      </c>
      <c r="C90" s="6">
        <v>5499</v>
      </c>
      <c r="D90" s="6"/>
      <c r="E90" s="6"/>
      <c r="F90" s="7">
        <v>19.905999999999999</v>
      </c>
      <c r="G90" s="7">
        <v>16.52</v>
      </c>
      <c r="H90" s="7">
        <v>22</v>
      </c>
      <c r="I90" s="7">
        <v>6.3070000000000004</v>
      </c>
      <c r="J90" s="7">
        <v>20</v>
      </c>
      <c r="K90" s="7"/>
      <c r="L90" s="8" t="s">
        <v>97</v>
      </c>
      <c r="M90" s="8"/>
      <c r="N90" s="8"/>
      <c r="O90" s="8" t="s">
        <v>95</v>
      </c>
    </row>
    <row r="91" spans="1:15" x14ac:dyDescent="0.25">
      <c r="A91" s="6">
        <v>1</v>
      </c>
      <c r="B91" s="6">
        <v>6399</v>
      </c>
      <c r="C91" s="6">
        <v>5909</v>
      </c>
      <c r="D91" s="6"/>
      <c r="E91" s="6"/>
      <c r="F91" s="7">
        <v>240</v>
      </c>
      <c r="G91" s="7">
        <v>0</v>
      </c>
      <c r="H91" s="7">
        <v>280</v>
      </c>
      <c r="I91" s="7">
        <v>279.67399999999998</v>
      </c>
      <c r="J91" s="7">
        <v>0</v>
      </c>
      <c r="K91" s="7"/>
      <c r="L91" s="8" t="s">
        <v>98</v>
      </c>
      <c r="M91" s="8"/>
      <c r="N91" s="8"/>
      <c r="O91" s="8" t="s">
        <v>95</v>
      </c>
    </row>
    <row r="92" spans="1:15" x14ac:dyDescent="0.25">
      <c r="A92" s="6">
        <v>1</v>
      </c>
      <c r="B92" s="6">
        <v>6409</v>
      </c>
      <c r="C92" s="6">
        <v>5229</v>
      </c>
      <c r="D92" s="6">
        <v>199</v>
      </c>
      <c r="E92" s="6"/>
      <c r="F92" s="7">
        <v>0</v>
      </c>
      <c r="G92" s="7">
        <v>0</v>
      </c>
      <c r="H92" s="7">
        <v>721</v>
      </c>
      <c r="I92" s="7">
        <v>0</v>
      </c>
      <c r="J92" s="7">
        <v>250</v>
      </c>
      <c r="K92" s="7"/>
      <c r="L92" s="8" t="s">
        <v>88</v>
      </c>
      <c r="M92" s="8" t="s">
        <v>67</v>
      </c>
      <c r="N92" s="8"/>
      <c r="O92" s="8" t="s">
        <v>60</v>
      </c>
    </row>
    <row r="93" spans="1:15" x14ac:dyDescent="0.25">
      <c r="A93" s="6">
        <v>1</v>
      </c>
      <c r="B93" s="6">
        <v>6409</v>
      </c>
      <c r="C93" s="6">
        <v>5901</v>
      </c>
      <c r="D93" s="6"/>
      <c r="E93" s="6"/>
      <c r="F93" s="7">
        <v>0</v>
      </c>
      <c r="G93" s="7">
        <v>0</v>
      </c>
      <c r="H93" s="7">
        <v>33296</v>
      </c>
      <c r="I93" s="7">
        <v>0</v>
      </c>
      <c r="J93" s="7">
        <v>35000</v>
      </c>
      <c r="K93" s="7"/>
      <c r="L93" s="8" t="s">
        <v>99</v>
      </c>
      <c r="M93" s="8"/>
      <c r="N93" s="8"/>
      <c r="O93" s="8" t="s">
        <v>60</v>
      </c>
    </row>
    <row r="94" spans="1:15" x14ac:dyDescent="0.25">
      <c r="A94" s="6">
        <v>1</v>
      </c>
      <c r="B94" s="6">
        <v>6409</v>
      </c>
      <c r="C94" s="6">
        <v>5901</v>
      </c>
      <c r="D94" s="6"/>
      <c r="E94" s="6">
        <v>237</v>
      </c>
      <c r="F94" s="7">
        <v>0</v>
      </c>
      <c r="G94" s="7">
        <v>0</v>
      </c>
      <c r="H94" s="7">
        <v>12800</v>
      </c>
      <c r="I94" s="7">
        <v>0</v>
      </c>
      <c r="J94" s="7">
        <v>4800</v>
      </c>
      <c r="K94" s="7"/>
      <c r="L94" s="8" t="s">
        <v>99</v>
      </c>
      <c r="M94" s="8"/>
      <c r="N94" s="8" t="s">
        <v>100</v>
      </c>
      <c r="O94" s="8" t="s">
        <v>60</v>
      </c>
    </row>
    <row r="95" spans="1:15" x14ac:dyDescent="0.25">
      <c r="A95" s="6">
        <v>1</v>
      </c>
      <c r="B95" s="6">
        <v>6409</v>
      </c>
      <c r="C95" s="6">
        <v>5909</v>
      </c>
      <c r="D95" s="6"/>
      <c r="E95" s="6"/>
      <c r="F95" s="7">
        <v>0</v>
      </c>
      <c r="G95" s="7">
        <v>0</v>
      </c>
      <c r="H95" s="7">
        <v>0</v>
      </c>
      <c r="I95" s="7">
        <v>-7.3630000000000004</v>
      </c>
      <c r="J95" s="7">
        <v>0</v>
      </c>
      <c r="K95" s="7"/>
      <c r="L95" s="8" t="s">
        <v>98</v>
      </c>
      <c r="M95" s="8"/>
      <c r="N95" s="8"/>
      <c r="O95" s="8" t="s">
        <v>60</v>
      </c>
    </row>
    <row r="96" spans="1:15" x14ac:dyDescent="0.25">
      <c r="A96" s="6"/>
      <c r="B96" s="6"/>
      <c r="C96" s="6"/>
      <c r="D96" s="6"/>
      <c r="E96" s="6"/>
      <c r="F96" s="7"/>
      <c r="G96" s="7"/>
      <c r="H96" s="7"/>
      <c r="I96" s="7"/>
      <c r="J96" s="7"/>
      <c r="K96" s="7"/>
      <c r="L96" s="8"/>
      <c r="M96" s="8"/>
      <c r="N96" s="8"/>
      <c r="O96" s="8"/>
    </row>
    <row r="97" spans="1:15" x14ac:dyDescent="0.25">
      <c r="A97" s="29"/>
      <c r="B97" s="28" t="s">
        <v>482</v>
      </c>
      <c r="C97" s="29"/>
      <c r="D97" s="29"/>
      <c r="E97" s="29"/>
      <c r="F97" s="30">
        <v>33139.754910000003</v>
      </c>
      <c r="G97" s="30">
        <v>20368.494760000001</v>
      </c>
      <c r="H97" s="30">
        <v>77994</v>
      </c>
      <c r="I97" s="30">
        <v>17917.12558</v>
      </c>
      <c r="J97" s="30">
        <f>SUM(J63:J95)</f>
        <v>58265</v>
      </c>
      <c r="K97" s="30"/>
      <c r="L97" s="28"/>
      <c r="M97" s="28"/>
      <c r="N97" s="28"/>
      <c r="O97" s="28"/>
    </row>
    <row r="98" spans="1:15" x14ac:dyDescent="0.25">
      <c r="A98" s="6"/>
      <c r="B98" s="6"/>
      <c r="C98" s="6"/>
      <c r="D98" s="6"/>
      <c r="E98" s="6"/>
      <c r="F98" s="7"/>
      <c r="G98" s="7"/>
      <c r="H98" s="7"/>
      <c r="I98" s="7"/>
      <c r="J98" s="7"/>
      <c r="K98" s="7"/>
      <c r="L98" s="8"/>
      <c r="M98" s="8"/>
      <c r="N98" s="8"/>
      <c r="O98" s="8"/>
    </row>
    <row r="99" spans="1:15" x14ac:dyDescent="0.25">
      <c r="A99" s="6">
        <v>1</v>
      </c>
      <c r="B99" s="6">
        <v>3419</v>
      </c>
      <c r="C99" s="6">
        <v>6313</v>
      </c>
      <c r="D99" s="6"/>
      <c r="E99" s="6"/>
      <c r="F99" s="7">
        <v>0</v>
      </c>
      <c r="G99" s="7">
        <v>400</v>
      </c>
      <c r="H99" s="7">
        <v>0</v>
      </c>
      <c r="I99" s="7">
        <v>0</v>
      </c>
      <c r="J99" s="7"/>
      <c r="K99" s="7"/>
      <c r="L99" s="8" t="s">
        <v>101</v>
      </c>
      <c r="M99" s="8"/>
      <c r="N99" s="8"/>
      <c r="O99" s="8" t="s">
        <v>42</v>
      </c>
    </row>
    <row r="100" spans="1:15" x14ac:dyDescent="0.25">
      <c r="A100" s="6">
        <v>1</v>
      </c>
      <c r="B100" s="6">
        <v>3419</v>
      </c>
      <c r="C100" s="6">
        <v>6322</v>
      </c>
      <c r="D100" s="6"/>
      <c r="E100" s="6"/>
      <c r="F100" s="7">
        <v>0</v>
      </c>
      <c r="G100" s="7">
        <v>3500</v>
      </c>
      <c r="H100" s="7">
        <v>0</v>
      </c>
      <c r="I100" s="7">
        <v>0</v>
      </c>
      <c r="J100" s="7"/>
      <c r="K100" s="7"/>
      <c r="L100" s="8" t="s">
        <v>102</v>
      </c>
      <c r="M100" s="8"/>
      <c r="N100" s="8"/>
      <c r="O100" s="8" t="s">
        <v>42</v>
      </c>
    </row>
    <row r="101" spans="1:15" x14ac:dyDescent="0.25">
      <c r="A101" s="6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8"/>
      <c r="M101" s="8"/>
      <c r="N101" s="8"/>
      <c r="O101" s="8"/>
    </row>
    <row r="102" spans="1:15" x14ac:dyDescent="0.25">
      <c r="A102" s="29"/>
      <c r="B102" s="28" t="s">
        <v>483</v>
      </c>
      <c r="C102" s="29"/>
      <c r="D102" s="29"/>
      <c r="E102" s="29"/>
      <c r="F102" s="30">
        <v>0</v>
      </c>
      <c r="G102" s="30">
        <v>3900</v>
      </c>
      <c r="H102" s="30">
        <v>0</v>
      </c>
      <c r="I102" s="30">
        <v>0</v>
      </c>
      <c r="J102" s="30">
        <f>SUM(J99:J100)</f>
        <v>0</v>
      </c>
      <c r="K102" s="30"/>
      <c r="L102" s="28"/>
      <c r="M102" s="28"/>
      <c r="N102" s="28"/>
      <c r="O102" s="28"/>
    </row>
    <row r="103" spans="1:15" x14ac:dyDescent="0.25">
      <c r="A103" s="6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8"/>
      <c r="M103" s="8"/>
      <c r="N103" s="8"/>
      <c r="O103" s="8"/>
    </row>
    <row r="104" spans="1:15" x14ac:dyDescent="0.25">
      <c r="A104" s="31"/>
      <c r="B104" s="31" t="s">
        <v>103</v>
      </c>
      <c r="C104" s="31"/>
      <c r="D104" s="31"/>
      <c r="E104" s="31"/>
      <c r="F104" s="32">
        <v>33139.754910000003</v>
      </c>
      <c r="G104" s="32">
        <v>24268.494760000001</v>
      </c>
      <c r="H104" s="32">
        <v>77994</v>
      </c>
      <c r="I104" s="32">
        <v>17917.12558</v>
      </c>
      <c r="J104" s="32">
        <f>J97+J102</f>
        <v>58265</v>
      </c>
      <c r="K104" s="32"/>
      <c r="L104" s="33"/>
      <c r="M104" s="33"/>
      <c r="N104" s="33"/>
      <c r="O104" s="33"/>
    </row>
    <row r="105" spans="1:15" x14ac:dyDescent="0.25">
      <c r="A105" s="6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8"/>
      <c r="M105" s="8"/>
      <c r="N105" s="8"/>
      <c r="O105" s="8"/>
    </row>
    <row r="106" spans="1:15" x14ac:dyDescent="0.25">
      <c r="A106" s="6">
        <v>1</v>
      </c>
      <c r="B106" s="6"/>
      <c r="C106" s="6">
        <v>8115</v>
      </c>
      <c r="D106" s="6"/>
      <c r="E106" s="6"/>
      <c r="F106" s="7">
        <v>0</v>
      </c>
      <c r="G106" s="7">
        <v>0</v>
      </c>
      <c r="H106" s="7">
        <v>472793</v>
      </c>
      <c r="I106" s="7">
        <v>0</v>
      </c>
      <c r="J106" s="7">
        <v>451997</v>
      </c>
      <c r="K106" s="7"/>
      <c r="L106" s="8" t="s">
        <v>104</v>
      </c>
      <c r="M106" s="8"/>
      <c r="N106" s="8"/>
      <c r="O106" s="8"/>
    </row>
    <row r="107" spans="1:15" x14ac:dyDescent="0.25">
      <c r="A107" s="6">
        <v>1</v>
      </c>
      <c r="B107" s="6"/>
      <c r="C107" s="6">
        <v>8117</v>
      </c>
      <c r="D107" s="6"/>
      <c r="E107" s="6"/>
      <c r="F107" s="7">
        <v>1176010.1819800001</v>
      </c>
      <c r="G107" s="7">
        <v>133149.81388</v>
      </c>
      <c r="H107" s="7">
        <v>0</v>
      </c>
      <c r="I107" s="7">
        <v>902999.63032999996</v>
      </c>
      <c r="J107" s="7">
        <v>0</v>
      </c>
      <c r="K107" s="7"/>
      <c r="L107" s="8" t="s">
        <v>105</v>
      </c>
      <c r="M107" s="8"/>
      <c r="N107" s="8"/>
      <c r="O107" s="8"/>
    </row>
    <row r="108" spans="1:15" x14ac:dyDescent="0.25">
      <c r="A108" s="6">
        <v>1</v>
      </c>
      <c r="B108" s="6"/>
      <c r="C108" s="6">
        <v>8118</v>
      </c>
      <c r="D108" s="6"/>
      <c r="E108" s="6"/>
      <c r="F108" s="7">
        <v>-1171776.0291899999</v>
      </c>
      <c r="G108" s="7">
        <v>-459626.85314999998</v>
      </c>
      <c r="H108" s="7">
        <v>0</v>
      </c>
      <c r="I108" s="7">
        <v>-904137.59947000002</v>
      </c>
      <c r="J108" s="7">
        <v>0</v>
      </c>
      <c r="K108" s="7"/>
      <c r="L108" s="8" t="s">
        <v>106</v>
      </c>
      <c r="M108" s="8"/>
      <c r="N108" s="8"/>
      <c r="O108" s="8"/>
    </row>
    <row r="109" spans="1:15" x14ac:dyDescent="0.25">
      <c r="A109" s="6">
        <v>1</v>
      </c>
      <c r="B109" s="6"/>
      <c r="C109" s="6">
        <v>8123</v>
      </c>
      <c r="D109" s="6"/>
      <c r="E109" s="6"/>
      <c r="F109" s="7">
        <v>260000</v>
      </c>
      <c r="G109" s="7">
        <v>0</v>
      </c>
      <c r="H109" s="7">
        <v>0</v>
      </c>
      <c r="I109" s="7">
        <v>0</v>
      </c>
      <c r="J109" s="7">
        <v>0</v>
      </c>
      <c r="K109" s="7"/>
      <c r="L109" s="8" t="s">
        <v>107</v>
      </c>
      <c r="M109" s="8"/>
      <c r="N109" s="8"/>
      <c r="O109" s="8"/>
    </row>
    <row r="110" spans="1:15" x14ac:dyDescent="0.25">
      <c r="A110" s="6">
        <v>1</v>
      </c>
      <c r="B110" s="6"/>
      <c r="C110" s="6">
        <v>8124</v>
      </c>
      <c r="D110" s="6"/>
      <c r="E110" s="6"/>
      <c r="F110" s="7">
        <v>0</v>
      </c>
      <c r="G110" s="7">
        <v>0</v>
      </c>
      <c r="H110" s="7">
        <v>-330000</v>
      </c>
      <c r="I110" s="7">
        <v>0</v>
      </c>
      <c r="J110" s="7">
        <v>-330000</v>
      </c>
      <c r="K110" s="7"/>
      <c r="L110" s="8" t="s">
        <v>108</v>
      </c>
      <c r="M110" s="8"/>
      <c r="N110" s="8"/>
      <c r="O110" s="8"/>
    </row>
    <row r="111" spans="1:15" x14ac:dyDescent="0.25">
      <c r="A111" s="6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8"/>
      <c r="M111" s="8"/>
      <c r="N111" s="8"/>
      <c r="O111" s="8"/>
    </row>
    <row r="112" spans="1:15" x14ac:dyDescent="0.25">
      <c r="A112" s="29"/>
      <c r="B112" s="28" t="s">
        <v>480</v>
      </c>
      <c r="C112" s="29"/>
      <c r="D112" s="29"/>
      <c r="E112" s="29"/>
      <c r="F112" s="30">
        <v>264234.15279000002</v>
      </c>
      <c r="G112" s="30">
        <v>-326477.03927000001</v>
      </c>
      <c r="H112" s="30">
        <v>142793</v>
      </c>
      <c r="I112" s="30">
        <v>-1137.9691399999999</v>
      </c>
      <c r="J112" s="30">
        <f>SUM(J106:J110)</f>
        <v>121997</v>
      </c>
      <c r="K112" s="30"/>
      <c r="L112" s="28"/>
      <c r="M112" s="28"/>
      <c r="N112" s="28"/>
      <c r="O112" s="28"/>
    </row>
    <row r="113" spans="1:15" x14ac:dyDescent="0.25">
      <c r="A113" s="6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8"/>
      <c r="M113" s="8"/>
      <c r="N113" s="8"/>
      <c r="O113" s="8"/>
    </row>
    <row r="114" spans="1:15" x14ac:dyDescent="0.25">
      <c r="A114" s="29"/>
      <c r="B114" s="29" t="s">
        <v>109</v>
      </c>
      <c r="C114" s="29"/>
      <c r="D114" s="29"/>
      <c r="E114" s="29"/>
      <c r="F114" s="30">
        <v>264234.15279000002</v>
      </c>
      <c r="G114" s="30">
        <v>-326477.03927000001</v>
      </c>
      <c r="H114" s="30">
        <v>142793</v>
      </c>
      <c r="I114" s="30">
        <v>-1137.9691399999999</v>
      </c>
      <c r="J114" s="30">
        <f>J112</f>
        <v>121997</v>
      </c>
      <c r="K114" s="30"/>
      <c r="L114" s="28"/>
      <c r="M114" s="28"/>
      <c r="N114" s="28"/>
      <c r="O114" s="28"/>
    </row>
    <row r="115" spans="1:15" x14ac:dyDescent="0.25">
      <c r="A115" s="6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8"/>
      <c r="M115" s="8"/>
      <c r="N115" s="8"/>
      <c r="O115" s="8"/>
    </row>
    <row r="116" spans="1:15" x14ac:dyDescent="0.25">
      <c r="A116" s="28"/>
      <c r="B116" s="28" t="s">
        <v>478</v>
      </c>
      <c r="C116" s="29"/>
      <c r="D116" s="29"/>
      <c r="E116" s="29"/>
      <c r="F116" s="30">
        <f>F60-F104</f>
        <v>565051.90885999997</v>
      </c>
      <c r="G116" s="30">
        <f>G60-G104</f>
        <v>628827.96889999998</v>
      </c>
      <c r="H116" s="30">
        <f>H60-H104</f>
        <v>533211</v>
      </c>
      <c r="I116" s="30">
        <f>I60-I104</f>
        <v>241984.69677000001</v>
      </c>
      <c r="J116" s="30">
        <f>J60-J104</f>
        <v>560725</v>
      </c>
      <c r="K116" s="30"/>
      <c r="L116" s="28"/>
      <c r="M116" s="28"/>
      <c r="N116" s="28"/>
      <c r="O116" s="28"/>
    </row>
    <row r="117" spans="1:15" x14ac:dyDescent="0.25">
      <c r="A117" s="28"/>
      <c r="B117" s="28" t="s">
        <v>479</v>
      </c>
      <c r="C117" s="29"/>
      <c r="D117" s="29"/>
      <c r="E117" s="29"/>
      <c r="F117" s="30">
        <f>F58-F97</f>
        <v>565051.90885999997</v>
      </c>
      <c r="G117" s="30">
        <f>G58-G97</f>
        <v>632727.96889999998</v>
      </c>
      <c r="H117" s="30">
        <f>H58-H97</f>
        <v>533211</v>
      </c>
      <c r="I117" s="30">
        <f>I58-I97</f>
        <v>241984.69677000001</v>
      </c>
      <c r="J117" s="30">
        <f>J58-J97</f>
        <v>560725</v>
      </c>
      <c r="K117" s="30"/>
      <c r="L117" s="28"/>
      <c r="M117" s="28"/>
      <c r="N117" s="28"/>
      <c r="O117" s="28"/>
    </row>
  </sheetData>
  <mergeCells count="2">
    <mergeCell ref="A62:O62"/>
    <mergeCell ref="A4:O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1" fitToHeight="0" orientation="landscape" r:id="rId1"/>
  <headerFooter>
    <oddFooter>&amp;R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120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10" width="14.25" style="12" customWidth="1"/>
    <col min="11" max="11" width="11.375" style="12" bestFit="1" customWidth="1"/>
    <col min="12" max="12" width="55.25" style="13" bestFit="1" customWidth="1"/>
    <col min="13" max="13" width="51.125" style="13" bestFit="1" customWidth="1"/>
    <col min="14" max="14" width="75.25" style="13" bestFit="1" customWidth="1"/>
    <col min="15" max="15" width="56.25" style="13" bestFit="1" customWidth="1"/>
    <col min="16" max="16384" width="9" style="14"/>
  </cols>
  <sheetData>
    <row r="1" spans="1:15" ht="21" x14ac:dyDescent="0.25">
      <c r="A1" s="9" t="s">
        <v>660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1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2</v>
      </c>
      <c r="B5" s="6"/>
      <c r="C5" s="6">
        <v>1333</v>
      </c>
      <c r="D5" s="6"/>
      <c r="E5" s="6"/>
      <c r="F5" s="7">
        <v>863.36649999999997</v>
      </c>
      <c r="G5" s="7">
        <v>600.61599999999999</v>
      </c>
      <c r="H5" s="7">
        <v>1000</v>
      </c>
      <c r="I5" s="7">
        <v>376.8245</v>
      </c>
      <c r="J5" s="19">
        <v>750</v>
      </c>
      <c r="K5" s="19"/>
      <c r="L5" s="8" t="s">
        <v>110</v>
      </c>
      <c r="M5" s="8"/>
      <c r="N5" s="8"/>
      <c r="O5" s="8"/>
    </row>
    <row r="6" spans="1:15" x14ac:dyDescent="0.25">
      <c r="A6" s="6">
        <v>2</v>
      </c>
      <c r="B6" s="6"/>
      <c r="C6" s="6">
        <v>4122</v>
      </c>
      <c r="D6" s="6"/>
      <c r="E6" s="6">
        <v>28</v>
      </c>
      <c r="F6" s="7">
        <v>2447.373</v>
      </c>
      <c r="G6" s="7">
        <v>1362</v>
      </c>
      <c r="H6" s="7">
        <v>0</v>
      </c>
      <c r="I6" s="7">
        <v>0</v>
      </c>
      <c r="J6" s="7"/>
      <c r="K6" s="7"/>
      <c r="L6" s="8" t="s">
        <v>111</v>
      </c>
      <c r="M6" s="8"/>
      <c r="N6" s="8" t="s">
        <v>112</v>
      </c>
      <c r="O6" s="8"/>
    </row>
    <row r="7" spans="1:15" x14ac:dyDescent="0.25">
      <c r="A7" s="6">
        <v>2</v>
      </c>
      <c r="B7" s="6">
        <v>1037</v>
      </c>
      <c r="C7" s="6">
        <v>2131</v>
      </c>
      <c r="D7" s="6"/>
      <c r="E7" s="6"/>
      <c r="F7" s="7">
        <v>455.86900000000003</v>
      </c>
      <c r="G7" s="7">
        <v>329.0958</v>
      </c>
      <c r="H7" s="7">
        <v>320</v>
      </c>
      <c r="I7" s="7">
        <v>9.9019999999999992</v>
      </c>
      <c r="J7" s="7">
        <v>320</v>
      </c>
      <c r="K7" s="7"/>
      <c r="L7" s="8" t="s">
        <v>113</v>
      </c>
      <c r="M7" s="8"/>
      <c r="N7" s="8"/>
      <c r="O7" s="8" t="s">
        <v>114</v>
      </c>
    </row>
    <row r="8" spans="1:15" x14ac:dyDescent="0.25">
      <c r="A8" s="6">
        <v>2</v>
      </c>
      <c r="B8" s="6">
        <v>2119</v>
      </c>
      <c r="C8" s="6">
        <v>2343</v>
      </c>
      <c r="D8" s="6"/>
      <c r="E8" s="6"/>
      <c r="F8" s="7">
        <v>338.33960000000002</v>
      </c>
      <c r="G8" s="7">
        <v>203.55787000000001</v>
      </c>
      <c r="H8" s="7">
        <v>226</v>
      </c>
      <c r="I8" s="7">
        <v>0</v>
      </c>
      <c r="J8" s="7">
        <v>185</v>
      </c>
      <c r="K8" s="7"/>
      <c r="L8" s="8" t="s">
        <v>115</v>
      </c>
      <c r="M8" s="8"/>
      <c r="N8" s="8"/>
      <c r="O8" s="8" t="s">
        <v>116</v>
      </c>
    </row>
    <row r="9" spans="1:15" x14ac:dyDescent="0.25">
      <c r="A9" s="6">
        <v>2</v>
      </c>
      <c r="B9" s="6">
        <v>2212</v>
      </c>
      <c r="C9" s="6">
        <v>2131</v>
      </c>
      <c r="D9" s="6"/>
      <c r="E9" s="6"/>
      <c r="F9" s="7">
        <v>3727.66183</v>
      </c>
      <c r="G9" s="7">
        <v>3671.5703800000001</v>
      </c>
      <c r="H9" s="7">
        <v>3666</v>
      </c>
      <c r="I9" s="7">
        <v>2258.3343799999998</v>
      </c>
      <c r="J9" s="7">
        <v>4170</v>
      </c>
      <c r="K9" s="7"/>
      <c r="L9" s="8" t="s">
        <v>113</v>
      </c>
      <c r="M9" s="8"/>
      <c r="N9" s="8"/>
      <c r="O9" s="8" t="s">
        <v>117</v>
      </c>
    </row>
    <row r="10" spans="1:15" x14ac:dyDescent="0.25">
      <c r="A10" s="6">
        <v>2</v>
      </c>
      <c r="B10" s="6">
        <v>2219</v>
      </c>
      <c r="C10" s="6">
        <v>2111</v>
      </c>
      <c r="D10" s="6"/>
      <c r="E10" s="6"/>
      <c r="F10" s="7">
        <v>160.49160000000001</v>
      </c>
      <c r="G10" s="7">
        <v>151.07929999999999</v>
      </c>
      <c r="H10" s="7">
        <v>160</v>
      </c>
      <c r="I10" s="7">
        <v>0</v>
      </c>
      <c r="J10" s="7">
        <v>120</v>
      </c>
      <c r="K10" s="7"/>
      <c r="L10" s="8" t="s">
        <v>45</v>
      </c>
      <c r="M10" s="8"/>
      <c r="N10" s="8"/>
      <c r="O10" s="8" t="s">
        <v>118</v>
      </c>
    </row>
    <row r="11" spans="1:15" x14ac:dyDescent="0.25">
      <c r="A11" s="6">
        <v>2</v>
      </c>
      <c r="B11" s="6">
        <v>2219</v>
      </c>
      <c r="C11" s="6">
        <v>2131</v>
      </c>
      <c r="D11" s="6"/>
      <c r="E11" s="6"/>
      <c r="F11" s="7">
        <v>1777.0012999999999</v>
      </c>
      <c r="G11" s="7">
        <v>1857.5669499999999</v>
      </c>
      <c r="H11" s="7">
        <v>1805</v>
      </c>
      <c r="I11" s="7">
        <v>1370.8354300000001</v>
      </c>
      <c r="J11" s="7">
        <v>1910</v>
      </c>
      <c r="K11" s="7"/>
      <c r="L11" s="8" t="s">
        <v>113</v>
      </c>
      <c r="M11" s="8"/>
      <c r="N11" s="8"/>
      <c r="O11" s="8" t="s">
        <v>118</v>
      </c>
    </row>
    <row r="12" spans="1:15" x14ac:dyDescent="0.25">
      <c r="A12" s="6">
        <v>2</v>
      </c>
      <c r="B12" s="6">
        <v>3211</v>
      </c>
      <c r="C12" s="6">
        <v>2324</v>
      </c>
      <c r="D12" s="6"/>
      <c r="E12" s="6"/>
      <c r="F12" s="7">
        <v>225.22503</v>
      </c>
      <c r="G12" s="7">
        <v>0</v>
      </c>
      <c r="H12" s="7">
        <v>0</v>
      </c>
      <c r="I12" s="7">
        <v>0</v>
      </c>
      <c r="J12" s="7"/>
      <c r="K12" s="7"/>
      <c r="L12" s="8" t="s">
        <v>49</v>
      </c>
      <c r="M12" s="8"/>
      <c r="N12" s="8"/>
      <c r="O12" s="8" t="s">
        <v>119</v>
      </c>
    </row>
    <row r="13" spans="1:15" x14ac:dyDescent="0.25">
      <c r="A13" s="6">
        <v>2</v>
      </c>
      <c r="B13" s="6">
        <v>3612</v>
      </c>
      <c r="C13" s="6">
        <v>2111</v>
      </c>
      <c r="D13" s="6">
        <v>27341313</v>
      </c>
      <c r="E13" s="6"/>
      <c r="F13" s="7">
        <v>5865.6540000000005</v>
      </c>
      <c r="G13" s="7">
        <v>5343.7619999999997</v>
      </c>
      <c r="H13" s="7">
        <v>5900</v>
      </c>
      <c r="I13" s="7">
        <v>2261.2510000000002</v>
      </c>
      <c r="J13" s="7">
        <v>5400</v>
      </c>
      <c r="K13" s="7"/>
      <c r="L13" s="8" t="s">
        <v>45</v>
      </c>
      <c r="M13" s="8" t="s">
        <v>120</v>
      </c>
      <c r="N13" s="8"/>
      <c r="O13" s="8" t="s">
        <v>121</v>
      </c>
    </row>
    <row r="14" spans="1:15" x14ac:dyDescent="0.25">
      <c r="A14" s="6">
        <v>2</v>
      </c>
      <c r="B14" s="6">
        <v>3612</v>
      </c>
      <c r="C14" s="6">
        <v>2132</v>
      </c>
      <c r="D14" s="6">
        <v>27341313</v>
      </c>
      <c r="E14" s="6"/>
      <c r="F14" s="7">
        <v>6360.3040000000001</v>
      </c>
      <c r="G14" s="7">
        <v>5904.3239999999996</v>
      </c>
      <c r="H14" s="7">
        <v>5284</v>
      </c>
      <c r="I14" s="7">
        <v>2533.6909999999998</v>
      </c>
      <c r="J14" s="7">
        <v>5405</v>
      </c>
      <c r="K14" s="7"/>
      <c r="L14" s="8" t="s">
        <v>122</v>
      </c>
      <c r="M14" s="8" t="s">
        <v>120</v>
      </c>
      <c r="N14" s="8"/>
      <c r="O14" s="8" t="s">
        <v>121</v>
      </c>
    </row>
    <row r="15" spans="1:15" x14ac:dyDescent="0.25">
      <c r="A15" s="6">
        <v>2</v>
      </c>
      <c r="B15" s="6">
        <v>3612</v>
      </c>
      <c r="C15" s="6">
        <v>2324</v>
      </c>
      <c r="D15" s="6">
        <v>27341313</v>
      </c>
      <c r="E15" s="6"/>
      <c r="F15" s="7">
        <v>-1088.308</v>
      </c>
      <c r="G15" s="7">
        <v>-604.18448000000001</v>
      </c>
      <c r="H15" s="7">
        <v>0</v>
      </c>
      <c r="I15" s="7">
        <v>-4.8090000000000002</v>
      </c>
      <c r="J15" s="7">
        <v>0</v>
      </c>
      <c r="K15" s="7"/>
      <c r="L15" s="8" t="s">
        <v>49</v>
      </c>
      <c r="M15" s="8" t="s">
        <v>120</v>
      </c>
      <c r="N15" s="8"/>
      <c r="O15" s="8" t="s">
        <v>121</v>
      </c>
    </row>
    <row r="16" spans="1:15" x14ac:dyDescent="0.25">
      <c r="A16" s="6">
        <v>2</v>
      </c>
      <c r="B16" s="6">
        <v>3613</v>
      </c>
      <c r="C16" s="6">
        <v>2111</v>
      </c>
      <c r="D16" s="6"/>
      <c r="E16" s="6"/>
      <c r="F16" s="7">
        <v>1647.07393</v>
      </c>
      <c r="G16" s="7">
        <v>1928.8019400000001</v>
      </c>
      <c r="H16" s="7">
        <v>1775</v>
      </c>
      <c r="I16" s="7">
        <v>950.52912000000003</v>
      </c>
      <c r="J16" s="7">
        <v>3100</v>
      </c>
      <c r="K16" s="7"/>
      <c r="L16" s="8" t="s">
        <v>45</v>
      </c>
      <c r="M16" s="8"/>
      <c r="N16" s="8"/>
      <c r="O16" s="8" t="s">
        <v>123</v>
      </c>
    </row>
    <row r="17" spans="1:15" x14ac:dyDescent="0.25">
      <c r="A17" s="6">
        <v>2</v>
      </c>
      <c r="B17" s="6">
        <v>3613</v>
      </c>
      <c r="C17" s="6">
        <v>2111</v>
      </c>
      <c r="D17" s="6">
        <v>215</v>
      </c>
      <c r="E17" s="6"/>
      <c r="F17" s="7">
        <v>468.24916000000002</v>
      </c>
      <c r="G17" s="7">
        <v>485.93921999999998</v>
      </c>
      <c r="H17" s="7">
        <v>455</v>
      </c>
      <c r="I17" s="7">
        <v>436.46841000000001</v>
      </c>
      <c r="J17" s="7">
        <v>527</v>
      </c>
      <c r="K17" s="7"/>
      <c r="L17" s="8" t="s">
        <v>45</v>
      </c>
      <c r="M17" s="8" t="s">
        <v>124</v>
      </c>
      <c r="N17" s="8"/>
      <c r="O17" s="8" t="s">
        <v>123</v>
      </c>
    </row>
    <row r="18" spans="1:15" x14ac:dyDescent="0.25">
      <c r="A18" s="6">
        <v>2</v>
      </c>
      <c r="B18" s="6">
        <v>3613</v>
      </c>
      <c r="C18" s="6">
        <v>2111</v>
      </c>
      <c r="D18" s="6">
        <v>27341313</v>
      </c>
      <c r="E18" s="6"/>
      <c r="F18" s="7">
        <v>490.61730999999997</v>
      </c>
      <c r="G18" s="7">
        <v>543.33600000000001</v>
      </c>
      <c r="H18" s="7">
        <v>1046</v>
      </c>
      <c r="I18" s="7">
        <v>240.797</v>
      </c>
      <c r="J18" s="7">
        <v>1060</v>
      </c>
      <c r="K18" s="7"/>
      <c r="L18" s="8" t="s">
        <v>45</v>
      </c>
      <c r="M18" s="8" t="s">
        <v>120</v>
      </c>
      <c r="N18" s="8"/>
      <c r="O18" s="8" t="s">
        <v>123</v>
      </c>
    </row>
    <row r="19" spans="1:15" x14ac:dyDescent="0.25">
      <c r="A19" s="6">
        <v>2</v>
      </c>
      <c r="B19" s="6">
        <v>3613</v>
      </c>
      <c r="C19" s="6">
        <v>2132</v>
      </c>
      <c r="D19" s="6"/>
      <c r="E19" s="6"/>
      <c r="F19" s="7">
        <v>4365.8681999999999</v>
      </c>
      <c r="G19" s="7">
        <v>3161.0983500000002</v>
      </c>
      <c r="H19" s="7">
        <v>4015</v>
      </c>
      <c r="I19" s="7">
        <v>1267.6104700000001</v>
      </c>
      <c r="J19" s="7">
        <v>4400</v>
      </c>
      <c r="K19" s="7"/>
      <c r="L19" s="8" t="s">
        <v>122</v>
      </c>
      <c r="M19" s="8"/>
      <c r="N19" s="8"/>
      <c r="O19" s="8" t="s">
        <v>123</v>
      </c>
    </row>
    <row r="20" spans="1:15" x14ac:dyDescent="0.25">
      <c r="A20" s="6">
        <v>2</v>
      </c>
      <c r="B20" s="6">
        <v>3613</v>
      </c>
      <c r="C20" s="6">
        <v>2132</v>
      </c>
      <c r="D20" s="6">
        <v>27341313</v>
      </c>
      <c r="E20" s="6"/>
      <c r="F20" s="7">
        <v>1882.2105200000001</v>
      </c>
      <c r="G20" s="7">
        <v>1558.8126199999999</v>
      </c>
      <c r="H20" s="7">
        <v>360</v>
      </c>
      <c r="I20" s="7">
        <v>653.10844999999995</v>
      </c>
      <c r="J20" s="19">
        <v>500</v>
      </c>
      <c r="K20" s="20"/>
      <c r="L20" s="8" t="s">
        <v>122</v>
      </c>
      <c r="M20" s="21" t="s">
        <v>488</v>
      </c>
      <c r="N20" s="8"/>
      <c r="O20" s="8" t="s">
        <v>123</v>
      </c>
    </row>
    <row r="21" spans="1:15" x14ac:dyDescent="0.25">
      <c r="A21" s="6">
        <v>2</v>
      </c>
      <c r="B21" s="6">
        <v>3613</v>
      </c>
      <c r="C21" s="6">
        <v>2133</v>
      </c>
      <c r="D21" s="6"/>
      <c r="E21" s="6"/>
      <c r="F21" s="7">
        <v>1.742</v>
      </c>
      <c r="G21" s="7">
        <v>0</v>
      </c>
      <c r="H21" s="7">
        <v>0</v>
      </c>
      <c r="I21" s="7">
        <v>0</v>
      </c>
      <c r="J21" s="7"/>
      <c r="K21" s="7"/>
      <c r="L21" s="8" t="s">
        <v>125</v>
      </c>
      <c r="M21" s="8"/>
      <c r="N21" s="8"/>
      <c r="O21" s="8" t="s">
        <v>123</v>
      </c>
    </row>
    <row r="22" spans="1:15" x14ac:dyDescent="0.25">
      <c r="A22" s="6">
        <v>2</v>
      </c>
      <c r="B22" s="6">
        <v>3613</v>
      </c>
      <c r="C22" s="6">
        <v>2322</v>
      </c>
      <c r="D22" s="6"/>
      <c r="E22" s="6"/>
      <c r="F22" s="7">
        <v>110.44799999999999</v>
      </c>
      <c r="G22" s="7">
        <v>993.66099999999994</v>
      </c>
      <c r="H22" s="7">
        <v>0</v>
      </c>
      <c r="I22" s="7">
        <v>1640.5429999999999</v>
      </c>
      <c r="J22" s="7"/>
      <c r="K22" s="7"/>
      <c r="L22" s="8" t="s">
        <v>126</v>
      </c>
      <c r="M22" s="8"/>
      <c r="N22" s="8"/>
      <c r="O22" s="8" t="s">
        <v>123</v>
      </c>
    </row>
    <row r="23" spans="1:15" x14ac:dyDescent="0.25">
      <c r="A23" s="6">
        <v>2</v>
      </c>
      <c r="B23" s="6">
        <v>3613</v>
      </c>
      <c r="C23" s="6">
        <v>2324</v>
      </c>
      <c r="D23" s="6"/>
      <c r="E23" s="6"/>
      <c r="F23" s="7">
        <v>86.90889</v>
      </c>
      <c r="G23" s="7">
        <v>243.62009</v>
      </c>
      <c r="H23" s="7">
        <v>0</v>
      </c>
      <c r="I23" s="7">
        <v>162.52609000000001</v>
      </c>
      <c r="J23" s="7"/>
      <c r="K23" s="7"/>
      <c r="L23" s="8" t="s">
        <v>49</v>
      </c>
      <c r="M23" s="8"/>
      <c r="N23" s="8"/>
      <c r="O23" s="8" t="s">
        <v>123</v>
      </c>
    </row>
    <row r="24" spans="1:15" x14ac:dyDescent="0.25">
      <c r="A24" s="6">
        <v>2</v>
      </c>
      <c r="B24" s="6">
        <v>3613</v>
      </c>
      <c r="C24" s="6">
        <v>2324</v>
      </c>
      <c r="D24" s="6">
        <v>27341313</v>
      </c>
      <c r="E24" s="6"/>
      <c r="F24" s="7">
        <v>110.57836</v>
      </c>
      <c r="G24" s="7">
        <v>84.694000000000003</v>
      </c>
      <c r="H24" s="7">
        <v>0</v>
      </c>
      <c r="I24" s="7">
        <v>69.978769999999997</v>
      </c>
      <c r="J24" s="7"/>
      <c r="K24" s="7"/>
      <c r="L24" s="8" t="s">
        <v>49</v>
      </c>
      <c r="M24" s="8" t="s">
        <v>120</v>
      </c>
      <c r="N24" s="8"/>
      <c r="O24" s="8" t="s">
        <v>123</v>
      </c>
    </row>
    <row r="25" spans="1:15" x14ac:dyDescent="0.25">
      <c r="A25" s="6">
        <v>2</v>
      </c>
      <c r="B25" s="6">
        <v>3639</v>
      </c>
      <c r="C25" s="6">
        <v>2131</v>
      </c>
      <c r="D25" s="6">
        <v>211</v>
      </c>
      <c r="E25" s="6"/>
      <c r="F25" s="7">
        <v>273.11900000000003</v>
      </c>
      <c r="G25" s="7">
        <v>258.67099999999999</v>
      </c>
      <c r="H25" s="7">
        <v>260</v>
      </c>
      <c r="I25" s="7">
        <v>203.714</v>
      </c>
      <c r="J25" s="7">
        <v>261</v>
      </c>
      <c r="K25" s="7"/>
      <c r="L25" s="8" t="s">
        <v>113</v>
      </c>
      <c r="M25" s="8" t="s">
        <v>128</v>
      </c>
      <c r="N25" s="8"/>
      <c r="O25" s="8" t="s">
        <v>127</v>
      </c>
    </row>
    <row r="26" spans="1:15" x14ac:dyDescent="0.25">
      <c r="A26" s="6">
        <v>2</v>
      </c>
      <c r="B26" s="6">
        <v>3639</v>
      </c>
      <c r="C26" s="6">
        <v>2131</v>
      </c>
      <c r="D26" s="6">
        <v>212</v>
      </c>
      <c r="E26" s="6"/>
      <c r="F26" s="7">
        <v>662.28800000000001</v>
      </c>
      <c r="G26" s="7">
        <v>662.40099999999995</v>
      </c>
      <c r="H26" s="7">
        <v>665</v>
      </c>
      <c r="I26" s="7">
        <v>481.82</v>
      </c>
      <c r="J26" s="7">
        <v>663</v>
      </c>
      <c r="K26" s="7"/>
      <c r="L26" s="8" t="s">
        <v>113</v>
      </c>
      <c r="M26" s="8" t="s">
        <v>129</v>
      </c>
      <c r="N26" s="8"/>
      <c r="O26" s="8" t="s">
        <v>127</v>
      </c>
    </row>
    <row r="27" spans="1:15" x14ac:dyDescent="0.25">
      <c r="A27" s="6">
        <v>2</v>
      </c>
      <c r="B27" s="6">
        <v>3725</v>
      </c>
      <c r="C27" s="6">
        <v>2111</v>
      </c>
      <c r="D27" s="6">
        <v>209</v>
      </c>
      <c r="E27" s="6"/>
      <c r="F27" s="7">
        <v>2612.0025000000001</v>
      </c>
      <c r="G27" s="7">
        <v>2150.1170000000002</v>
      </c>
      <c r="H27" s="7">
        <v>3000</v>
      </c>
      <c r="I27" s="7">
        <v>1593.7835</v>
      </c>
      <c r="J27" s="7">
        <v>3000</v>
      </c>
      <c r="K27" s="7"/>
      <c r="L27" s="8" t="s">
        <v>45</v>
      </c>
      <c r="M27" s="8" t="s">
        <v>131</v>
      </c>
      <c r="N27" s="8"/>
      <c r="O27" s="8" t="s">
        <v>130</v>
      </c>
    </row>
    <row r="28" spans="1:15" x14ac:dyDescent="0.25">
      <c r="A28" s="6">
        <v>2</v>
      </c>
      <c r="B28" s="6">
        <v>3725</v>
      </c>
      <c r="C28" s="6">
        <v>2111</v>
      </c>
      <c r="D28" s="6">
        <v>210</v>
      </c>
      <c r="E28" s="6"/>
      <c r="F28" s="7">
        <v>89.161600000000007</v>
      </c>
      <c r="G28" s="7">
        <v>90.881749999999997</v>
      </c>
      <c r="H28" s="7">
        <v>70</v>
      </c>
      <c r="I28" s="7">
        <v>44.456499999999998</v>
      </c>
      <c r="J28" s="7">
        <v>70</v>
      </c>
      <c r="K28" s="7"/>
      <c r="L28" s="8" t="s">
        <v>45</v>
      </c>
      <c r="M28" s="8" t="s">
        <v>132</v>
      </c>
      <c r="N28" s="8"/>
      <c r="O28" s="8" t="s">
        <v>130</v>
      </c>
    </row>
    <row r="29" spans="1:15" x14ac:dyDescent="0.25">
      <c r="A29" s="6">
        <v>2</v>
      </c>
      <c r="B29" s="6">
        <v>6171</v>
      </c>
      <c r="C29" s="6">
        <v>2111</v>
      </c>
      <c r="D29" s="6"/>
      <c r="E29" s="6"/>
      <c r="F29" s="7">
        <v>7.9119999999999999</v>
      </c>
      <c r="G29" s="7">
        <v>9</v>
      </c>
      <c r="H29" s="7">
        <v>0</v>
      </c>
      <c r="I29" s="7">
        <v>-30.03181</v>
      </c>
      <c r="J29" s="7"/>
      <c r="K29" s="7"/>
      <c r="L29" s="8" t="s">
        <v>45</v>
      </c>
      <c r="M29" s="8"/>
      <c r="N29" s="8"/>
      <c r="O29" s="8" t="s">
        <v>47</v>
      </c>
    </row>
    <row r="30" spans="1:15" x14ac:dyDescent="0.25">
      <c r="A30" s="6">
        <v>2</v>
      </c>
      <c r="B30" s="6">
        <v>6171</v>
      </c>
      <c r="C30" s="6">
        <v>2133</v>
      </c>
      <c r="D30" s="6"/>
      <c r="E30" s="6"/>
      <c r="F30" s="7">
        <v>14.7761</v>
      </c>
      <c r="G30" s="7">
        <v>23.98583</v>
      </c>
      <c r="H30" s="7">
        <v>0</v>
      </c>
      <c r="I30" s="7">
        <v>7.9859999999999998</v>
      </c>
      <c r="J30" s="7"/>
      <c r="K30" s="7"/>
      <c r="L30" s="8" t="s">
        <v>125</v>
      </c>
      <c r="M30" s="8"/>
      <c r="N30" s="8"/>
      <c r="O30" s="8" t="s">
        <v>47</v>
      </c>
    </row>
    <row r="31" spans="1:15" x14ac:dyDescent="0.25">
      <c r="A31" s="6">
        <v>2</v>
      </c>
      <c r="B31" s="6">
        <v>6171</v>
      </c>
      <c r="C31" s="6">
        <v>2212</v>
      </c>
      <c r="D31" s="6"/>
      <c r="E31" s="6"/>
      <c r="F31" s="7">
        <v>0</v>
      </c>
      <c r="G31" s="7">
        <v>200</v>
      </c>
      <c r="H31" s="7">
        <v>0</v>
      </c>
      <c r="I31" s="7">
        <v>0</v>
      </c>
      <c r="J31" s="7"/>
      <c r="K31" s="7"/>
      <c r="L31" s="8" t="s">
        <v>48</v>
      </c>
      <c r="M31" s="8"/>
      <c r="N31" s="8"/>
      <c r="O31" s="8" t="s">
        <v>47</v>
      </c>
    </row>
    <row r="32" spans="1:15" x14ac:dyDescent="0.25">
      <c r="A32" s="6">
        <v>2</v>
      </c>
      <c r="B32" s="6">
        <v>6171</v>
      </c>
      <c r="C32" s="6">
        <v>2310</v>
      </c>
      <c r="D32" s="6"/>
      <c r="E32" s="6"/>
      <c r="F32" s="7">
        <v>4.8</v>
      </c>
      <c r="G32" s="7">
        <v>54.07</v>
      </c>
      <c r="H32" s="7">
        <v>0</v>
      </c>
      <c r="I32" s="7">
        <v>17.010000000000002</v>
      </c>
      <c r="J32" s="7"/>
      <c r="K32" s="7"/>
      <c r="L32" s="8" t="s">
        <v>133</v>
      </c>
      <c r="M32" s="8"/>
      <c r="N32" s="8"/>
      <c r="O32" s="8" t="s">
        <v>47</v>
      </c>
    </row>
    <row r="33" spans="1:15" x14ac:dyDescent="0.25">
      <c r="A33" s="6">
        <v>2</v>
      </c>
      <c r="B33" s="6">
        <v>6171</v>
      </c>
      <c r="C33" s="6">
        <v>2322</v>
      </c>
      <c r="D33" s="6"/>
      <c r="E33" s="6"/>
      <c r="F33" s="7">
        <v>158.59200000000001</v>
      </c>
      <c r="G33" s="7">
        <v>7.35</v>
      </c>
      <c r="H33" s="7">
        <v>0</v>
      </c>
      <c r="I33" s="7">
        <v>7.8929999999999998</v>
      </c>
      <c r="J33" s="7"/>
      <c r="K33" s="7"/>
      <c r="L33" s="8" t="s">
        <v>126</v>
      </c>
      <c r="M33" s="8"/>
      <c r="N33" s="8"/>
      <c r="O33" s="8" t="s">
        <v>47</v>
      </c>
    </row>
    <row r="34" spans="1:15" x14ac:dyDescent="0.25">
      <c r="A34" s="6">
        <v>2</v>
      </c>
      <c r="B34" s="6">
        <v>6171</v>
      </c>
      <c r="C34" s="6">
        <v>2324</v>
      </c>
      <c r="D34" s="6"/>
      <c r="E34" s="6"/>
      <c r="F34" s="7">
        <v>369.88441</v>
      </c>
      <c r="G34" s="7">
        <v>1092.9157</v>
      </c>
      <c r="H34" s="7">
        <v>0</v>
      </c>
      <c r="I34" s="7">
        <v>322.81797</v>
      </c>
      <c r="J34" s="7"/>
      <c r="K34" s="7"/>
      <c r="L34" s="8" t="s">
        <v>49</v>
      </c>
      <c r="M34" s="8"/>
      <c r="N34" s="8"/>
      <c r="O34" s="8" t="s">
        <v>47</v>
      </c>
    </row>
    <row r="35" spans="1:15" x14ac:dyDescent="0.25">
      <c r="A35" s="6">
        <v>2</v>
      </c>
      <c r="B35" s="6">
        <v>6171</v>
      </c>
      <c r="C35" s="6">
        <v>2324</v>
      </c>
      <c r="D35" s="6">
        <v>212</v>
      </c>
      <c r="E35" s="6"/>
      <c r="F35" s="7">
        <v>0</v>
      </c>
      <c r="G35" s="7">
        <v>0</v>
      </c>
      <c r="H35" s="7">
        <v>0</v>
      </c>
      <c r="I35" s="7">
        <v>0.59599999999999997</v>
      </c>
      <c r="J35" s="7"/>
      <c r="K35" s="7"/>
      <c r="L35" s="8" t="s">
        <v>49</v>
      </c>
      <c r="M35" s="8" t="s">
        <v>129</v>
      </c>
      <c r="N35" s="8"/>
      <c r="O35" s="8" t="s">
        <v>47</v>
      </c>
    </row>
    <row r="36" spans="1:15" x14ac:dyDescent="0.25">
      <c r="A36" s="6">
        <v>2</v>
      </c>
      <c r="B36" s="6">
        <v>6171</v>
      </c>
      <c r="C36" s="6">
        <v>2324</v>
      </c>
      <c r="D36" s="6">
        <v>27341313</v>
      </c>
      <c r="E36" s="6"/>
      <c r="F36" s="7">
        <v>0</v>
      </c>
      <c r="G36" s="7">
        <v>15.543570000000001</v>
      </c>
      <c r="H36" s="7">
        <v>0</v>
      </c>
      <c r="I36" s="7">
        <v>0</v>
      </c>
      <c r="J36" s="7"/>
      <c r="K36" s="7"/>
      <c r="L36" s="8" t="s">
        <v>49</v>
      </c>
      <c r="M36" s="8" t="s">
        <v>120</v>
      </c>
      <c r="N36" s="8"/>
      <c r="O36" s="8" t="s">
        <v>47</v>
      </c>
    </row>
    <row r="37" spans="1:15" x14ac:dyDescent="0.25">
      <c r="A37" s="6">
        <v>2</v>
      </c>
      <c r="B37" s="6">
        <v>6171</v>
      </c>
      <c r="C37" s="6">
        <v>2324</v>
      </c>
      <c r="D37" s="6">
        <v>314000000</v>
      </c>
      <c r="E37" s="6"/>
      <c r="F37" s="7">
        <v>35.613</v>
      </c>
      <c r="G37" s="7">
        <v>1.6910000000000001</v>
      </c>
      <c r="H37" s="7">
        <v>0</v>
      </c>
      <c r="I37" s="7">
        <v>0</v>
      </c>
      <c r="J37" s="7"/>
      <c r="K37" s="7"/>
      <c r="L37" s="8" t="s">
        <v>49</v>
      </c>
      <c r="M37" s="8" t="s">
        <v>134</v>
      </c>
      <c r="N37" s="8"/>
      <c r="O37" s="8" t="s">
        <v>47</v>
      </c>
    </row>
    <row r="38" spans="1:15" x14ac:dyDescent="0.25">
      <c r="A38" s="6">
        <v>2</v>
      </c>
      <c r="B38" s="6">
        <v>6409</v>
      </c>
      <c r="C38" s="6">
        <v>2324</v>
      </c>
      <c r="D38" s="6"/>
      <c r="E38" s="6"/>
      <c r="F38" s="7">
        <v>39.194000000000003</v>
      </c>
      <c r="G38" s="7">
        <v>0</v>
      </c>
      <c r="H38" s="7">
        <v>0</v>
      </c>
      <c r="I38" s="7">
        <v>0</v>
      </c>
      <c r="J38" s="7"/>
      <c r="K38" s="7"/>
      <c r="L38" s="8" t="s">
        <v>49</v>
      </c>
      <c r="M38" s="8"/>
      <c r="N38" s="8"/>
      <c r="O38" s="8" t="s">
        <v>60</v>
      </c>
    </row>
    <row r="39" spans="1:15" x14ac:dyDescent="0.25">
      <c r="A39" s="6">
        <v>2</v>
      </c>
      <c r="B39" s="6">
        <v>6409</v>
      </c>
      <c r="C39" s="6">
        <v>2329</v>
      </c>
      <c r="D39" s="6"/>
      <c r="E39" s="6"/>
      <c r="F39" s="7">
        <v>1.2</v>
      </c>
      <c r="G39" s="7">
        <v>0.5</v>
      </c>
      <c r="H39" s="7">
        <v>0</v>
      </c>
      <c r="I39" s="7">
        <v>0</v>
      </c>
      <c r="J39" s="7"/>
      <c r="K39" s="7"/>
      <c r="L39" s="8" t="s">
        <v>53</v>
      </c>
      <c r="M39" s="8"/>
      <c r="N39" s="8"/>
      <c r="O39" s="8" t="s">
        <v>60</v>
      </c>
    </row>
    <row r="40" spans="1:15" x14ac:dyDescent="0.25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  <c r="L40" s="8"/>
      <c r="M40" s="8"/>
      <c r="N40" s="8"/>
      <c r="O40" s="8"/>
    </row>
    <row r="41" spans="1:15" x14ac:dyDescent="0.25">
      <c r="A41" s="29"/>
      <c r="B41" s="28" t="s">
        <v>481</v>
      </c>
      <c r="C41" s="29"/>
      <c r="D41" s="29"/>
      <c r="E41" s="29"/>
      <c r="F41" s="30">
        <v>34565.216840000001</v>
      </c>
      <c r="G41" s="30">
        <v>32386.477889999998</v>
      </c>
      <c r="H41" s="30">
        <v>30007</v>
      </c>
      <c r="I41" s="30">
        <v>16877.635780000001</v>
      </c>
      <c r="J41" s="30">
        <f>SUM(J5:J39)</f>
        <v>31841</v>
      </c>
      <c r="K41" s="30"/>
      <c r="L41" s="28"/>
      <c r="M41" s="28"/>
      <c r="N41" s="28"/>
      <c r="O41" s="28"/>
    </row>
    <row r="42" spans="1:15" x14ac:dyDescent="0.25">
      <c r="A42" s="6"/>
      <c r="B42" s="6"/>
      <c r="C42" s="6"/>
      <c r="D42" s="6"/>
      <c r="E42" s="6"/>
      <c r="F42" s="7"/>
      <c r="G42" s="7"/>
      <c r="H42" s="7"/>
      <c r="I42" s="7"/>
      <c r="J42" s="7"/>
      <c r="K42" s="7"/>
      <c r="L42" s="8"/>
      <c r="M42" s="8"/>
      <c r="N42" s="8"/>
      <c r="O42" s="8"/>
    </row>
    <row r="43" spans="1:15" x14ac:dyDescent="0.25">
      <c r="A43" s="6">
        <v>2</v>
      </c>
      <c r="B43" s="6">
        <v>3612</v>
      </c>
      <c r="C43" s="6">
        <v>3112</v>
      </c>
      <c r="D43" s="6"/>
      <c r="E43" s="6"/>
      <c r="F43" s="7">
        <v>6097.9840000000004</v>
      </c>
      <c r="G43" s="7">
        <v>1226.8150000000001</v>
      </c>
      <c r="H43" s="7">
        <v>0</v>
      </c>
      <c r="I43" s="7">
        <v>0</v>
      </c>
      <c r="J43" s="7">
        <v>4000</v>
      </c>
      <c r="K43" s="7"/>
      <c r="L43" s="8" t="s">
        <v>135</v>
      </c>
      <c r="M43" s="8"/>
      <c r="N43" s="8"/>
      <c r="O43" s="8" t="s">
        <v>121</v>
      </c>
    </row>
    <row r="44" spans="1:15" x14ac:dyDescent="0.25">
      <c r="A44" s="6">
        <v>2</v>
      </c>
      <c r="B44" s="6">
        <v>3612</v>
      </c>
      <c r="C44" s="6">
        <v>3112</v>
      </c>
      <c r="D44" s="6">
        <v>202</v>
      </c>
      <c r="E44" s="6"/>
      <c r="F44" s="7">
        <v>893.19</v>
      </c>
      <c r="G44" s="7">
        <v>1340.3009999999999</v>
      </c>
      <c r="H44" s="7">
        <v>400</v>
      </c>
      <c r="I44" s="7">
        <v>0</v>
      </c>
      <c r="J44" s="7">
        <v>500</v>
      </c>
      <c r="K44" s="7"/>
      <c r="L44" s="8" t="s">
        <v>135</v>
      </c>
      <c r="M44" s="8" t="s">
        <v>136</v>
      </c>
      <c r="N44" s="8"/>
      <c r="O44" s="8" t="s">
        <v>121</v>
      </c>
    </row>
    <row r="45" spans="1:15" x14ac:dyDescent="0.25">
      <c r="A45" s="6">
        <v>2</v>
      </c>
      <c r="B45" s="6">
        <v>3613</v>
      </c>
      <c r="C45" s="6">
        <v>3112</v>
      </c>
      <c r="D45" s="6"/>
      <c r="E45" s="6"/>
      <c r="F45" s="7">
        <v>508.43400000000003</v>
      </c>
      <c r="G45" s="7">
        <v>0</v>
      </c>
      <c r="H45" s="7">
        <v>0</v>
      </c>
      <c r="I45" s="7">
        <v>0</v>
      </c>
      <c r="J45" s="7"/>
      <c r="K45" s="7"/>
      <c r="L45" s="8" t="s">
        <v>135</v>
      </c>
      <c r="M45" s="8"/>
      <c r="N45" s="8"/>
      <c r="O45" s="8" t="s">
        <v>123</v>
      </c>
    </row>
    <row r="46" spans="1:15" x14ac:dyDescent="0.25">
      <c r="A46" s="6">
        <v>2</v>
      </c>
      <c r="B46" s="6">
        <v>3639</v>
      </c>
      <c r="C46" s="6">
        <v>3111</v>
      </c>
      <c r="D46" s="6"/>
      <c r="E46" s="6"/>
      <c r="F46" s="7">
        <v>10383.772999999999</v>
      </c>
      <c r="G46" s="7">
        <v>17293.329000000002</v>
      </c>
      <c r="H46" s="7">
        <v>10000</v>
      </c>
      <c r="I46" s="7">
        <v>1853.8358900000001</v>
      </c>
      <c r="J46" s="7">
        <v>8000</v>
      </c>
      <c r="K46" s="7"/>
      <c r="L46" s="8" t="s">
        <v>137</v>
      </c>
      <c r="M46" s="8"/>
      <c r="N46" s="8"/>
      <c r="O46" s="8" t="s">
        <v>127</v>
      </c>
    </row>
    <row r="47" spans="1:15" x14ac:dyDescent="0.25">
      <c r="A47" s="6">
        <v>2</v>
      </c>
      <c r="B47" s="6">
        <v>6171</v>
      </c>
      <c r="C47" s="6">
        <v>3113</v>
      </c>
      <c r="D47" s="6"/>
      <c r="E47" s="6"/>
      <c r="F47" s="7">
        <v>0</v>
      </c>
      <c r="G47" s="7">
        <v>0</v>
      </c>
      <c r="H47" s="7">
        <v>50</v>
      </c>
      <c r="I47" s="7">
        <v>0</v>
      </c>
      <c r="J47" s="7">
        <v>50</v>
      </c>
      <c r="K47" s="7"/>
      <c r="L47" s="8" t="s">
        <v>138</v>
      </c>
      <c r="M47" s="8"/>
      <c r="N47" s="8"/>
      <c r="O47" s="8" t="s">
        <v>47</v>
      </c>
    </row>
    <row r="48" spans="1:15" x14ac:dyDescent="0.25">
      <c r="A48" s="6">
        <v>2</v>
      </c>
      <c r="B48" s="6">
        <v>6409</v>
      </c>
      <c r="C48" s="6">
        <v>3113</v>
      </c>
      <c r="D48" s="6"/>
      <c r="E48" s="6"/>
      <c r="F48" s="7">
        <v>1262.4000000000001</v>
      </c>
      <c r="G48" s="7">
        <v>0</v>
      </c>
      <c r="H48" s="7">
        <v>0</v>
      </c>
      <c r="I48" s="7">
        <v>0</v>
      </c>
      <c r="J48" s="7"/>
      <c r="K48" s="7"/>
      <c r="L48" s="8" t="s">
        <v>138</v>
      </c>
      <c r="M48" s="8"/>
      <c r="N48" s="8"/>
      <c r="O48" s="8" t="s">
        <v>60</v>
      </c>
    </row>
    <row r="49" spans="1:15" x14ac:dyDescent="0.25">
      <c r="A49" s="6"/>
      <c r="B49" s="6"/>
      <c r="C49" s="6"/>
      <c r="D49" s="6"/>
      <c r="E49" s="6"/>
      <c r="F49" s="7"/>
      <c r="G49" s="7"/>
      <c r="H49" s="7"/>
      <c r="I49" s="7"/>
      <c r="J49" s="7"/>
      <c r="K49" s="7"/>
      <c r="L49" s="8"/>
      <c r="M49" s="8"/>
      <c r="N49" s="8"/>
      <c r="O49" s="8"/>
    </row>
    <row r="50" spans="1:15" x14ac:dyDescent="0.25">
      <c r="A50" s="29"/>
      <c r="B50" s="28" t="s">
        <v>484</v>
      </c>
      <c r="C50" s="29"/>
      <c r="D50" s="29"/>
      <c r="E50" s="29"/>
      <c r="F50" s="30">
        <v>19145.780999999999</v>
      </c>
      <c r="G50" s="30">
        <v>19860.445</v>
      </c>
      <c r="H50" s="30">
        <v>10450</v>
      </c>
      <c r="I50" s="30">
        <v>1853.8358900000001</v>
      </c>
      <c r="J50" s="30">
        <f>SUM(J43:J48)</f>
        <v>12550</v>
      </c>
      <c r="K50" s="30"/>
      <c r="L50" s="28"/>
      <c r="M50" s="28"/>
      <c r="N50" s="28"/>
      <c r="O50" s="28"/>
    </row>
    <row r="51" spans="1:15" x14ac:dyDescent="0.25">
      <c r="A51" s="6"/>
      <c r="B51" s="6"/>
      <c r="C51" s="6"/>
      <c r="D51" s="6"/>
      <c r="E51" s="6"/>
      <c r="F51" s="7"/>
      <c r="G51" s="7"/>
      <c r="H51" s="7"/>
      <c r="I51" s="7"/>
      <c r="J51" s="7"/>
      <c r="K51" s="7"/>
      <c r="L51" s="8"/>
      <c r="M51" s="8"/>
      <c r="N51" s="8"/>
      <c r="O51" s="8"/>
    </row>
    <row r="52" spans="1:15" x14ac:dyDescent="0.25">
      <c r="A52" s="31"/>
      <c r="B52" s="31" t="s">
        <v>139</v>
      </c>
      <c r="C52" s="31"/>
      <c r="D52" s="31"/>
      <c r="E52" s="31"/>
      <c r="F52" s="32">
        <v>53710.997840000004</v>
      </c>
      <c r="G52" s="32">
        <v>52246.922890000002</v>
      </c>
      <c r="H52" s="32">
        <v>40457</v>
      </c>
      <c r="I52" s="32">
        <v>18731.471669999999</v>
      </c>
      <c r="J52" s="32">
        <f>J41+J50</f>
        <v>44391</v>
      </c>
      <c r="K52" s="32"/>
      <c r="L52" s="33"/>
      <c r="M52" s="33"/>
      <c r="N52" s="33"/>
      <c r="O52" s="33"/>
    </row>
    <row r="53" spans="1:15" s="42" customFormat="1" x14ac:dyDescent="0.25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0"/>
      <c r="L53" s="41"/>
      <c r="M53" s="41"/>
      <c r="N53" s="41"/>
      <c r="O53" s="41"/>
    </row>
    <row r="54" spans="1:15" x14ac:dyDescent="0.25">
      <c r="A54" s="93" t="s">
        <v>680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5"/>
    </row>
    <row r="55" spans="1:15" x14ac:dyDescent="0.25">
      <c r="A55" s="6">
        <v>2</v>
      </c>
      <c r="B55" s="6">
        <v>1014</v>
      </c>
      <c r="C55" s="6">
        <v>5169</v>
      </c>
      <c r="D55" s="6"/>
      <c r="E55" s="6"/>
      <c r="F55" s="7">
        <v>149.23099999999999</v>
      </c>
      <c r="G55" s="7">
        <v>151.8605</v>
      </c>
      <c r="H55" s="7">
        <v>200</v>
      </c>
      <c r="I55" s="7">
        <v>0</v>
      </c>
      <c r="J55" s="7">
        <v>320</v>
      </c>
      <c r="K55" s="7"/>
      <c r="L55" s="8" t="s">
        <v>84</v>
      </c>
      <c r="M55" s="8"/>
      <c r="N55" s="8"/>
      <c r="O55" s="8" t="s">
        <v>140</v>
      </c>
    </row>
    <row r="56" spans="1:15" x14ac:dyDescent="0.25">
      <c r="A56" s="6">
        <v>2</v>
      </c>
      <c r="B56" s="6">
        <v>1031</v>
      </c>
      <c r="C56" s="6">
        <v>5169</v>
      </c>
      <c r="D56" s="6"/>
      <c r="E56" s="6"/>
      <c r="F56" s="7">
        <v>489.47500000000002</v>
      </c>
      <c r="G56" s="7">
        <v>286.13</v>
      </c>
      <c r="H56" s="7">
        <v>0</v>
      </c>
      <c r="I56" s="7">
        <v>0</v>
      </c>
      <c r="J56" s="7"/>
      <c r="K56" s="7"/>
      <c r="L56" s="8" t="s">
        <v>84</v>
      </c>
      <c r="M56" s="8"/>
      <c r="N56" s="8"/>
      <c r="O56" s="8" t="s">
        <v>141</v>
      </c>
    </row>
    <row r="57" spans="1:15" x14ac:dyDescent="0.25">
      <c r="A57" s="6">
        <v>2</v>
      </c>
      <c r="B57" s="6">
        <v>1031</v>
      </c>
      <c r="C57" s="6">
        <v>5169</v>
      </c>
      <c r="D57" s="6"/>
      <c r="E57" s="6">
        <v>28</v>
      </c>
      <c r="F57" s="7">
        <v>2447.373</v>
      </c>
      <c r="G57" s="7">
        <v>1362.5250000000001</v>
      </c>
      <c r="H57" s="7">
        <v>0</v>
      </c>
      <c r="I57" s="7">
        <v>0</v>
      </c>
      <c r="J57" s="7"/>
      <c r="K57" s="7"/>
      <c r="L57" s="8" t="s">
        <v>84</v>
      </c>
      <c r="M57" s="8"/>
      <c r="N57" s="8" t="s">
        <v>112</v>
      </c>
      <c r="O57" s="8" t="s">
        <v>141</v>
      </c>
    </row>
    <row r="58" spans="1:15" x14ac:dyDescent="0.25">
      <c r="A58" s="6">
        <v>2</v>
      </c>
      <c r="B58" s="6">
        <v>3211</v>
      </c>
      <c r="C58" s="6">
        <v>5151</v>
      </c>
      <c r="D58" s="6"/>
      <c r="E58" s="6"/>
      <c r="F58" s="7">
        <v>18.96</v>
      </c>
      <c r="G58" s="7">
        <v>20.22</v>
      </c>
      <c r="H58" s="7">
        <v>30</v>
      </c>
      <c r="I58" s="7">
        <v>9.25</v>
      </c>
      <c r="J58" s="7">
        <v>30</v>
      </c>
      <c r="K58" s="7"/>
      <c r="L58" s="8" t="s">
        <v>142</v>
      </c>
      <c r="M58" s="8"/>
      <c r="N58" s="8"/>
      <c r="O58" s="8" t="s">
        <v>119</v>
      </c>
    </row>
    <row r="59" spans="1:15" x14ac:dyDescent="0.25">
      <c r="A59" s="6">
        <v>2</v>
      </c>
      <c r="B59" s="6">
        <v>3211</v>
      </c>
      <c r="C59" s="6">
        <v>5153</v>
      </c>
      <c r="D59" s="6"/>
      <c r="E59" s="6"/>
      <c r="F59" s="7">
        <v>332.96006999999997</v>
      </c>
      <c r="G59" s="7">
        <v>361.8</v>
      </c>
      <c r="H59" s="7">
        <v>390</v>
      </c>
      <c r="I59" s="7">
        <v>58.25</v>
      </c>
      <c r="J59" s="19">
        <v>220</v>
      </c>
      <c r="K59" s="19"/>
      <c r="L59" s="8" t="s">
        <v>143</v>
      </c>
      <c r="M59" s="8"/>
      <c r="N59" s="8"/>
      <c r="O59" s="8" t="s">
        <v>119</v>
      </c>
    </row>
    <row r="60" spans="1:15" x14ac:dyDescent="0.25">
      <c r="A60" s="6">
        <v>2</v>
      </c>
      <c r="B60" s="6">
        <v>3211</v>
      </c>
      <c r="C60" s="6">
        <v>5154</v>
      </c>
      <c r="D60" s="6"/>
      <c r="E60" s="6"/>
      <c r="F60" s="7">
        <v>61.606000000000002</v>
      </c>
      <c r="G60" s="7">
        <v>59.52</v>
      </c>
      <c r="H60" s="7">
        <v>85</v>
      </c>
      <c r="I60" s="7">
        <v>24.25</v>
      </c>
      <c r="J60" s="7">
        <v>75</v>
      </c>
      <c r="K60" s="7"/>
      <c r="L60" s="8" t="s">
        <v>144</v>
      </c>
      <c r="M60" s="8"/>
      <c r="N60" s="8"/>
      <c r="O60" s="8" t="s">
        <v>119</v>
      </c>
    </row>
    <row r="61" spans="1:15" x14ac:dyDescent="0.25">
      <c r="A61" s="6">
        <v>2</v>
      </c>
      <c r="B61" s="6">
        <v>3211</v>
      </c>
      <c r="C61" s="6">
        <v>5162</v>
      </c>
      <c r="D61" s="6"/>
      <c r="E61" s="6"/>
      <c r="F61" s="7">
        <v>7.1557300000000001</v>
      </c>
      <c r="G61" s="7">
        <v>4.7896999999999998</v>
      </c>
      <c r="H61" s="7">
        <v>10</v>
      </c>
      <c r="I61" s="7">
        <v>1.49739</v>
      </c>
      <c r="J61" s="7">
        <v>8</v>
      </c>
      <c r="K61" s="19"/>
      <c r="L61" s="8" t="s">
        <v>145</v>
      </c>
      <c r="M61" s="25" t="s">
        <v>489</v>
      </c>
      <c r="N61" s="8"/>
      <c r="O61" s="8" t="s">
        <v>119</v>
      </c>
    </row>
    <row r="62" spans="1:15" x14ac:dyDescent="0.25">
      <c r="A62" s="6">
        <v>2</v>
      </c>
      <c r="B62" s="6">
        <v>3211</v>
      </c>
      <c r="C62" s="6">
        <v>5169</v>
      </c>
      <c r="D62" s="6"/>
      <c r="E62" s="6"/>
      <c r="F62" s="7">
        <v>53.861400000000003</v>
      </c>
      <c r="G62" s="7">
        <v>36.730020000000003</v>
      </c>
      <c r="H62" s="7">
        <v>70</v>
      </c>
      <c r="I62" s="7">
        <v>5.6831199999999997</v>
      </c>
      <c r="J62" s="19">
        <v>40</v>
      </c>
      <c r="K62" s="19"/>
      <c r="L62" s="8" t="s">
        <v>84</v>
      </c>
      <c r="M62" s="8"/>
      <c r="N62" s="8"/>
      <c r="O62" s="8" t="s">
        <v>119</v>
      </c>
    </row>
    <row r="63" spans="1:15" x14ac:dyDescent="0.25">
      <c r="A63" s="6">
        <v>2</v>
      </c>
      <c r="B63" s="6">
        <v>3211</v>
      </c>
      <c r="C63" s="6">
        <v>5171</v>
      </c>
      <c r="D63" s="6"/>
      <c r="E63" s="6"/>
      <c r="F63" s="7">
        <v>13.027200000000001</v>
      </c>
      <c r="G63" s="7">
        <v>6.9935</v>
      </c>
      <c r="H63" s="7">
        <v>40</v>
      </c>
      <c r="I63" s="7"/>
      <c r="J63" s="7">
        <v>40</v>
      </c>
      <c r="K63" s="7"/>
      <c r="L63" s="8" t="s">
        <v>146</v>
      </c>
      <c r="M63" s="8"/>
      <c r="N63" s="8"/>
      <c r="O63" s="8" t="s">
        <v>119</v>
      </c>
    </row>
    <row r="64" spans="1:15" x14ac:dyDescent="0.25">
      <c r="A64" s="6">
        <v>2</v>
      </c>
      <c r="B64" s="6">
        <v>3612</v>
      </c>
      <c r="C64" s="6">
        <v>5151</v>
      </c>
      <c r="D64" s="6">
        <v>27341313</v>
      </c>
      <c r="E64" s="6"/>
      <c r="F64" s="7">
        <v>1122.3119999999999</v>
      </c>
      <c r="G64" s="7">
        <v>1270.548</v>
      </c>
      <c r="H64" s="7">
        <v>1250</v>
      </c>
      <c r="I64" s="7">
        <v>490.75400000000002</v>
      </c>
      <c r="J64" s="7">
        <v>1300</v>
      </c>
      <c r="K64" s="7"/>
      <c r="L64" s="8" t="s">
        <v>142</v>
      </c>
      <c r="M64" s="8" t="s">
        <v>120</v>
      </c>
      <c r="N64" s="8"/>
      <c r="O64" s="8" t="s">
        <v>121</v>
      </c>
    </row>
    <row r="65" spans="1:15" x14ac:dyDescent="0.25">
      <c r="A65" s="6">
        <v>2</v>
      </c>
      <c r="B65" s="6">
        <v>3612</v>
      </c>
      <c r="C65" s="6">
        <v>5152</v>
      </c>
      <c r="D65" s="6">
        <v>27341313</v>
      </c>
      <c r="E65" s="6"/>
      <c r="F65" s="7">
        <v>3737.4823500000002</v>
      </c>
      <c r="G65" s="7">
        <v>3778.8281400000001</v>
      </c>
      <c r="H65" s="7">
        <v>5240</v>
      </c>
      <c r="I65" s="7">
        <v>2610.1984200000002</v>
      </c>
      <c r="J65" s="7">
        <v>4000</v>
      </c>
      <c r="K65" s="7"/>
      <c r="L65" s="8" t="s">
        <v>147</v>
      </c>
      <c r="M65" s="8" t="s">
        <v>120</v>
      </c>
      <c r="N65" s="8"/>
      <c r="O65" s="8" t="s">
        <v>121</v>
      </c>
    </row>
    <row r="66" spans="1:15" x14ac:dyDescent="0.25">
      <c r="A66" s="6">
        <v>2</v>
      </c>
      <c r="B66" s="6">
        <v>3612</v>
      </c>
      <c r="C66" s="6">
        <v>5154</v>
      </c>
      <c r="D66" s="6">
        <v>27341313</v>
      </c>
      <c r="E66" s="6"/>
      <c r="F66" s="7">
        <v>342.55399999999997</v>
      </c>
      <c r="G66" s="7">
        <v>375.39</v>
      </c>
      <c r="H66" s="7">
        <v>300</v>
      </c>
      <c r="I66" s="7">
        <v>165.05305999999999</v>
      </c>
      <c r="J66" s="7">
        <v>350</v>
      </c>
      <c r="K66" s="7"/>
      <c r="L66" s="8" t="s">
        <v>144</v>
      </c>
      <c r="M66" s="8" t="s">
        <v>120</v>
      </c>
      <c r="N66" s="8"/>
      <c r="O66" s="8" t="s">
        <v>121</v>
      </c>
    </row>
    <row r="67" spans="1:15" x14ac:dyDescent="0.25">
      <c r="A67" s="6">
        <v>2</v>
      </c>
      <c r="B67" s="6">
        <v>3612</v>
      </c>
      <c r="C67" s="6">
        <v>5169</v>
      </c>
      <c r="D67" s="6">
        <v>27341313</v>
      </c>
      <c r="E67" s="6"/>
      <c r="F67" s="7">
        <v>4100.2903500000002</v>
      </c>
      <c r="G67" s="7">
        <v>3707.8857699999999</v>
      </c>
      <c r="H67" s="7">
        <v>3165</v>
      </c>
      <c r="I67" s="7">
        <v>1486.98525</v>
      </c>
      <c r="J67" s="7">
        <v>3255</v>
      </c>
      <c r="K67" s="7"/>
      <c r="L67" s="8" t="s">
        <v>84</v>
      </c>
      <c r="M67" s="8" t="s">
        <v>120</v>
      </c>
      <c r="N67" s="8"/>
      <c r="O67" s="8" t="s">
        <v>121</v>
      </c>
    </row>
    <row r="68" spans="1:15" x14ac:dyDescent="0.25">
      <c r="A68" s="6">
        <v>2</v>
      </c>
      <c r="B68" s="6">
        <v>3612</v>
      </c>
      <c r="C68" s="6">
        <v>5171</v>
      </c>
      <c r="D68" s="6">
        <v>27341313</v>
      </c>
      <c r="E68" s="6"/>
      <c r="F68" s="7">
        <v>3880.4988899999998</v>
      </c>
      <c r="G68" s="7">
        <v>3492.2819599999998</v>
      </c>
      <c r="H68" s="7">
        <v>2735</v>
      </c>
      <c r="I68" s="7">
        <v>709.88152000000002</v>
      </c>
      <c r="J68" s="7">
        <v>3460</v>
      </c>
      <c r="K68" s="7"/>
      <c r="L68" s="8" t="s">
        <v>146</v>
      </c>
      <c r="M68" s="8" t="s">
        <v>120</v>
      </c>
      <c r="N68" s="8"/>
      <c r="O68" s="8" t="s">
        <v>121</v>
      </c>
    </row>
    <row r="69" spans="1:15" x14ac:dyDescent="0.25">
      <c r="A69" s="6">
        <v>2</v>
      </c>
      <c r="B69" s="6">
        <v>3613</v>
      </c>
      <c r="C69" s="6">
        <v>5137</v>
      </c>
      <c r="D69" s="6"/>
      <c r="E69" s="6"/>
      <c r="F69" s="7">
        <v>21.808800000000002</v>
      </c>
      <c r="G69" s="7">
        <v>0</v>
      </c>
      <c r="H69" s="7">
        <v>0</v>
      </c>
      <c r="I69" s="7">
        <v>0</v>
      </c>
      <c r="J69" s="7"/>
      <c r="K69" s="7"/>
      <c r="L69" s="8" t="s">
        <v>81</v>
      </c>
      <c r="M69" s="8"/>
      <c r="N69" s="8"/>
      <c r="O69" s="8" t="s">
        <v>123</v>
      </c>
    </row>
    <row r="70" spans="1:15" x14ac:dyDescent="0.25">
      <c r="A70" s="6">
        <v>2</v>
      </c>
      <c r="B70" s="6">
        <v>3613</v>
      </c>
      <c r="C70" s="6">
        <v>5139</v>
      </c>
      <c r="D70" s="6"/>
      <c r="E70" s="6"/>
      <c r="F70" s="7">
        <v>155.26357999999999</v>
      </c>
      <c r="G70" s="7">
        <v>221.82964000000001</v>
      </c>
      <c r="H70" s="7">
        <v>330</v>
      </c>
      <c r="I70" s="7">
        <v>130.92941999999999</v>
      </c>
      <c r="J70" s="7">
        <v>500</v>
      </c>
      <c r="K70" s="7"/>
      <c r="L70" s="8" t="s">
        <v>82</v>
      </c>
      <c r="M70" s="8"/>
      <c r="N70" s="8"/>
      <c r="O70" s="8" t="s">
        <v>123</v>
      </c>
    </row>
    <row r="71" spans="1:15" x14ac:dyDescent="0.25">
      <c r="A71" s="6">
        <v>2</v>
      </c>
      <c r="B71" s="6">
        <v>3613</v>
      </c>
      <c r="C71" s="6">
        <v>5151</v>
      </c>
      <c r="D71" s="6"/>
      <c r="E71" s="6"/>
      <c r="F71" s="7">
        <v>753.11199999999997</v>
      </c>
      <c r="G71" s="7">
        <v>1156.4843800000001</v>
      </c>
      <c r="H71" s="7">
        <v>1150</v>
      </c>
      <c r="I71" s="7">
        <v>448.43</v>
      </c>
      <c r="J71" s="7">
        <v>1460</v>
      </c>
      <c r="K71" s="7"/>
      <c r="L71" s="8" t="s">
        <v>142</v>
      </c>
      <c r="M71" s="8"/>
      <c r="N71" s="8"/>
      <c r="O71" s="8" t="s">
        <v>123</v>
      </c>
    </row>
    <row r="72" spans="1:15" x14ac:dyDescent="0.25">
      <c r="A72" s="6">
        <v>2</v>
      </c>
      <c r="B72" s="6">
        <v>3613</v>
      </c>
      <c r="C72" s="6">
        <v>5152</v>
      </c>
      <c r="D72" s="6"/>
      <c r="E72" s="6"/>
      <c r="F72" s="7">
        <v>2125.7024299999998</v>
      </c>
      <c r="G72" s="7">
        <v>2445.6059500000001</v>
      </c>
      <c r="H72" s="7">
        <v>3250</v>
      </c>
      <c r="I72" s="7">
        <v>1132.64636</v>
      </c>
      <c r="J72" s="19">
        <v>3550</v>
      </c>
      <c r="K72" s="19"/>
      <c r="L72" s="8" t="s">
        <v>147</v>
      </c>
      <c r="M72" s="26" t="s">
        <v>487</v>
      </c>
      <c r="N72" s="26" t="s">
        <v>490</v>
      </c>
      <c r="O72" s="8" t="s">
        <v>123</v>
      </c>
    </row>
    <row r="73" spans="1:15" x14ac:dyDescent="0.25">
      <c r="A73" s="6">
        <v>2</v>
      </c>
      <c r="B73" s="6">
        <v>3613</v>
      </c>
      <c r="C73" s="6">
        <v>5153</v>
      </c>
      <c r="D73" s="6"/>
      <c r="E73" s="6"/>
      <c r="F73" s="7">
        <v>592.88409000000001</v>
      </c>
      <c r="G73" s="7">
        <v>203.12451999999999</v>
      </c>
      <c r="H73" s="7">
        <v>380</v>
      </c>
      <c r="I73" s="7">
        <v>87.75</v>
      </c>
      <c r="J73" s="7">
        <v>300</v>
      </c>
      <c r="K73" s="7"/>
      <c r="L73" s="8" t="s">
        <v>143</v>
      </c>
      <c r="M73" s="8"/>
      <c r="N73" s="8"/>
      <c r="O73" s="8" t="s">
        <v>123</v>
      </c>
    </row>
    <row r="74" spans="1:15" x14ac:dyDescent="0.25">
      <c r="A74" s="6">
        <v>2</v>
      </c>
      <c r="B74" s="6">
        <v>3613</v>
      </c>
      <c r="C74" s="6">
        <v>5154</v>
      </c>
      <c r="D74" s="6"/>
      <c r="E74" s="6"/>
      <c r="F74" s="7">
        <v>2122.672</v>
      </c>
      <c r="G74" s="7">
        <v>836.81016999999997</v>
      </c>
      <c r="H74" s="7">
        <v>1100</v>
      </c>
      <c r="I74" s="7">
        <v>311.30599999999998</v>
      </c>
      <c r="J74" s="7">
        <v>1500</v>
      </c>
      <c r="K74" s="7"/>
      <c r="L74" s="8" t="s">
        <v>144</v>
      </c>
      <c r="M74" s="8"/>
      <c r="N74" s="8"/>
      <c r="O74" s="8" t="s">
        <v>123</v>
      </c>
    </row>
    <row r="75" spans="1:15" x14ac:dyDescent="0.25">
      <c r="A75" s="6">
        <v>2</v>
      </c>
      <c r="B75" s="6">
        <v>3613</v>
      </c>
      <c r="C75" s="6">
        <v>5163</v>
      </c>
      <c r="D75" s="6"/>
      <c r="E75" s="6"/>
      <c r="F75" s="7">
        <v>3218.4256</v>
      </c>
      <c r="G75" s="7">
        <v>2038.2550000000001</v>
      </c>
      <c r="H75" s="7">
        <v>2800</v>
      </c>
      <c r="I75" s="7">
        <v>1375.6569999999999</v>
      </c>
      <c r="J75" s="19">
        <v>2900</v>
      </c>
      <c r="K75" s="19"/>
      <c r="L75" s="8" t="s">
        <v>93</v>
      </c>
      <c r="M75" s="8"/>
      <c r="N75" s="8"/>
      <c r="O75" s="8" t="s">
        <v>123</v>
      </c>
    </row>
    <row r="76" spans="1:15" x14ac:dyDescent="0.25">
      <c r="A76" s="6">
        <v>2</v>
      </c>
      <c r="B76" s="6">
        <v>3613</v>
      </c>
      <c r="C76" s="6">
        <v>5171</v>
      </c>
      <c r="D76" s="6"/>
      <c r="E76" s="6"/>
      <c r="F76" s="7">
        <v>1186.652</v>
      </c>
      <c r="G76" s="7">
        <v>999.63259000000005</v>
      </c>
      <c r="H76" s="7">
        <v>1300</v>
      </c>
      <c r="I76" s="7">
        <v>195.85925</v>
      </c>
      <c r="J76" s="7">
        <v>1460</v>
      </c>
      <c r="K76" s="7"/>
      <c r="L76" s="8" t="s">
        <v>146</v>
      </c>
      <c r="M76" s="8"/>
      <c r="N76" s="8"/>
      <c r="O76" s="8" t="s">
        <v>123</v>
      </c>
    </row>
    <row r="77" spans="1:15" x14ac:dyDescent="0.25">
      <c r="A77" s="6">
        <v>2</v>
      </c>
      <c r="B77" s="6">
        <v>3631</v>
      </c>
      <c r="C77" s="6">
        <v>5164</v>
      </c>
      <c r="D77" s="6"/>
      <c r="E77" s="6"/>
      <c r="F77" s="7">
        <v>249.6</v>
      </c>
      <c r="G77" s="7">
        <v>249.6</v>
      </c>
      <c r="H77" s="7">
        <v>250</v>
      </c>
      <c r="I77" s="7">
        <v>0</v>
      </c>
      <c r="J77" s="7">
        <v>250</v>
      </c>
      <c r="K77" s="7"/>
      <c r="L77" s="8" t="s">
        <v>148</v>
      </c>
      <c r="M77" s="8"/>
      <c r="N77" s="8"/>
      <c r="O77" s="8" t="s">
        <v>149</v>
      </c>
    </row>
    <row r="78" spans="1:15" x14ac:dyDescent="0.25">
      <c r="A78" s="6">
        <v>2</v>
      </c>
      <c r="B78" s="6">
        <v>3722</v>
      </c>
      <c r="C78" s="6">
        <v>5169</v>
      </c>
      <c r="D78" s="6"/>
      <c r="E78" s="6"/>
      <c r="F78" s="7">
        <v>17.30423</v>
      </c>
      <c r="G78" s="7">
        <v>15.54457</v>
      </c>
      <c r="H78" s="7">
        <v>25</v>
      </c>
      <c r="I78" s="7">
        <v>6.9797799999999999</v>
      </c>
      <c r="J78" s="7">
        <v>30</v>
      </c>
      <c r="K78" s="7"/>
      <c r="L78" s="8" t="s">
        <v>84</v>
      </c>
      <c r="M78" s="8"/>
      <c r="N78" s="8"/>
      <c r="O78" s="8" t="s">
        <v>150</v>
      </c>
    </row>
    <row r="79" spans="1:15" x14ac:dyDescent="0.25">
      <c r="A79" s="6">
        <v>2</v>
      </c>
      <c r="B79" s="6">
        <v>3722</v>
      </c>
      <c r="C79" s="6">
        <v>5169</v>
      </c>
      <c r="D79" s="6">
        <v>203</v>
      </c>
      <c r="E79" s="6"/>
      <c r="F79" s="7">
        <v>63.9756</v>
      </c>
      <c r="G79" s="7">
        <v>63.816699999999997</v>
      </c>
      <c r="H79" s="7">
        <v>70</v>
      </c>
      <c r="I79" s="7">
        <v>11.0433</v>
      </c>
      <c r="J79" s="7">
        <v>70</v>
      </c>
      <c r="K79" s="7"/>
      <c r="L79" s="8" t="s">
        <v>84</v>
      </c>
      <c r="M79" s="8" t="s">
        <v>151</v>
      </c>
      <c r="N79" s="8"/>
      <c r="O79" s="8" t="s">
        <v>150</v>
      </c>
    </row>
    <row r="80" spans="1:15" x14ac:dyDescent="0.25">
      <c r="A80" s="6">
        <v>2</v>
      </c>
      <c r="B80" s="6">
        <v>3727</v>
      </c>
      <c r="C80" s="6">
        <v>5137</v>
      </c>
      <c r="D80" s="6">
        <v>201</v>
      </c>
      <c r="E80" s="6"/>
      <c r="F80" s="7">
        <v>318</v>
      </c>
      <c r="G80" s="7">
        <v>729.75099999999998</v>
      </c>
      <c r="H80" s="7">
        <v>524</v>
      </c>
      <c r="I80" s="7">
        <v>0</v>
      </c>
      <c r="J80" s="7">
        <v>750</v>
      </c>
      <c r="K80" s="7"/>
      <c r="L80" s="8" t="s">
        <v>81</v>
      </c>
      <c r="M80" s="8" t="s">
        <v>153</v>
      </c>
      <c r="N80" s="8"/>
      <c r="O80" s="8" t="s">
        <v>152</v>
      </c>
    </row>
    <row r="81" spans="1:15" x14ac:dyDescent="0.25">
      <c r="A81" s="6">
        <v>2</v>
      </c>
      <c r="B81" s="6">
        <v>3727</v>
      </c>
      <c r="C81" s="6">
        <v>5166</v>
      </c>
      <c r="D81" s="6"/>
      <c r="E81" s="6"/>
      <c r="F81" s="7">
        <v>0</v>
      </c>
      <c r="G81" s="7">
        <v>0</v>
      </c>
      <c r="H81" s="7">
        <v>0</v>
      </c>
      <c r="I81" s="7">
        <v>0</v>
      </c>
      <c r="J81" s="7">
        <v>100</v>
      </c>
      <c r="K81" s="7" t="s">
        <v>486</v>
      </c>
      <c r="L81" s="8"/>
      <c r="M81" s="8"/>
      <c r="N81" s="8"/>
      <c r="O81" s="8"/>
    </row>
    <row r="82" spans="1:15" x14ac:dyDescent="0.25">
      <c r="A82" s="6">
        <v>2</v>
      </c>
      <c r="B82" s="6">
        <v>3727</v>
      </c>
      <c r="C82" s="6">
        <v>5192</v>
      </c>
      <c r="D82" s="6"/>
      <c r="E82" s="6"/>
      <c r="F82" s="7">
        <v>0</v>
      </c>
      <c r="G82" s="7">
        <v>0</v>
      </c>
      <c r="H82" s="7">
        <v>26</v>
      </c>
      <c r="I82" s="7">
        <v>25.47</v>
      </c>
      <c r="J82" s="7"/>
      <c r="K82" s="7"/>
      <c r="L82" s="8" t="s">
        <v>154</v>
      </c>
      <c r="M82" s="8"/>
      <c r="N82" s="8"/>
      <c r="O82" s="8" t="s">
        <v>152</v>
      </c>
    </row>
    <row r="83" spans="1:15" x14ac:dyDescent="0.25">
      <c r="A83" s="6">
        <v>2</v>
      </c>
      <c r="B83" s="6">
        <v>3729</v>
      </c>
      <c r="C83" s="6">
        <v>5166</v>
      </c>
      <c r="D83" s="6"/>
      <c r="E83" s="6"/>
      <c r="F83" s="7">
        <v>9.6</v>
      </c>
      <c r="G83" s="7">
        <v>0</v>
      </c>
      <c r="H83" s="7">
        <v>10</v>
      </c>
      <c r="I83" s="7">
        <v>0</v>
      </c>
      <c r="J83" s="7">
        <v>10</v>
      </c>
      <c r="K83" s="7"/>
      <c r="L83" s="8" t="s">
        <v>83</v>
      </c>
      <c r="M83" s="8"/>
      <c r="N83" s="8"/>
      <c r="O83" s="8" t="s">
        <v>155</v>
      </c>
    </row>
    <row r="84" spans="1:15" x14ac:dyDescent="0.25">
      <c r="A84" s="6">
        <v>2</v>
      </c>
      <c r="B84" s="6">
        <v>3729</v>
      </c>
      <c r="C84" s="6">
        <v>5169</v>
      </c>
      <c r="D84" s="6"/>
      <c r="E84" s="6"/>
      <c r="F84" s="7">
        <v>294.37509999999997</v>
      </c>
      <c r="G84" s="7">
        <v>78.274600000000007</v>
      </c>
      <c r="H84" s="7">
        <v>300</v>
      </c>
      <c r="I84" s="7">
        <v>36.195300000000003</v>
      </c>
      <c r="J84" s="7">
        <v>300</v>
      </c>
      <c r="K84" s="7"/>
      <c r="L84" s="8" t="s">
        <v>84</v>
      </c>
      <c r="M84" s="8"/>
      <c r="N84" s="8"/>
      <c r="O84" s="8" t="s">
        <v>155</v>
      </c>
    </row>
    <row r="85" spans="1:15" x14ac:dyDescent="0.25">
      <c r="A85" s="6">
        <v>2</v>
      </c>
      <c r="B85" s="6">
        <v>3741</v>
      </c>
      <c r="C85" s="6">
        <v>5139</v>
      </c>
      <c r="D85" s="6"/>
      <c r="E85" s="6"/>
      <c r="F85" s="7">
        <v>240.03</v>
      </c>
      <c r="G85" s="7">
        <v>124.59075</v>
      </c>
      <c r="H85" s="7">
        <v>100</v>
      </c>
      <c r="I85" s="7">
        <v>94.742999999999995</v>
      </c>
      <c r="J85" s="19">
        <v>200</v>
      </c>
      <c r="K85" s="19"/>
      <c r="L85" s="8" t="s">
        <v>82</v>
      </c>
      <c r="M85" s="8"/>
      <c r="N85" s="8"/>
      <c r="O85" s="8" t="s">
        <v>156</v>
      </c>
    </row>
    <row r="86" spans="1:15" x14ac:dyDescent="0.25">
      <c r="A86" s="6">
        <v>2</v>
      </c>
      <c r="B86" s="6">
        <v>3741</v>
      </c>
      <c r="C86" s="6">
        <v>5169</v>
      </c>
      <c r="D86" s="6"/>
      <c r="E86" s="6"/>
      <c r="F86" s="7">
        <v>36.520000000000003</v>
      </c>
      <c r="G86" s="7">
        <v>47.061999999999998</v>
      </c>
      <c r="H86" s="7">
        <v>50</v>
      </c>
      <c r="I86" s="7">
        <v>16.887499999999999</v>
      </c>
      <c r="J86" s="7">
        <v>50</v>
      </c>
      <c r="K86" s="7"/>
      <c r="L86" s="8" t="s">
        <v>84</v>
      </c>
      <c r="M86" s="8"/>
      <c r="N86" s="8"/>
      <c r="O86" s="8" t="s">
        <v>156</v>
      </c>
    </row>
    <row r="87" spans="1:15" x14ac:dyDescent="0.25">
      <c r="A87" s="6">
        <v>2</v>
      </c>
      <c r="B87" s="6">
        <v>3742</v>
      </c>
      <c r="C87" s="6">
        <v>5169</v>
      </c>
      <c r="D87" s="6"/>
      <c r="E87" s="6"/>
      <c r="F87" s="7">
        <v>0</v>
      </c>
      <c r="G87" s="7">
        <v>32.427999999999997</v>
      </c>
      <c r="H87" s="7">
        <v>50</v>
      </c>
      <c r="I87" s="7">
        <v>0</v>
      </c>
      <c r="J87" s="7">
        <v>50</v>
      </c>
      <c r="K87" s="7"/>
      <c r="L87" s="8" t="s">
        <v>84</v>
      </c>
      <c r="M87" s="8"/>
      <c r="N87" s="8"/>
      <c r="O87" s="8" t="s">
        <v>157</v>
      </c>
    </row>
    <row r="88" spans="1:15" x14ac:dyDescent="0.25">
      <c r="A88" s="6">
        <v>2</v>
      </c>
      <c r="B88" s="6">
        <v>3745</v>
      </c>
      <c r="C88" s="6">
        <v>5139</v>
      </c>
      <c r="D88" s="6"/>
      <c r="E88" s="6"/>
      <c r="F88" s="7">
        <v>670.33240000000001</v>
      </c>
      <c r="G88" s="7">
        <v>436.68900000000002</v>
      </c>
      <c r="H88" s="7">
        <v>600</v>
      </c>
      <c r="I88" s="7">
        <v>99.82</v>
      </c>
      <c r="J88" s="7">
        <v>500</v>
      </c>
      <c r="K88" s="7"/>
      <c r="L88" s="8" t="s">
        <v>82</v>
      </c>
      <c r="M88" s="8"/>
      <c r="N88" s="8"/>
      <c r="O88" s="8" t="s">
        <v>158</v>
      </c>
    </row>
    <row r="89" spans="1:15" x14ac:dyDescent="0.25">
      <c r="A89" s="6">
        <v>2</v>
      </c>
      <c r="B89" s="6">
        <v>3745</v>
      </c>
      <c r="C89" s="6">
        <v>5169</v>
      </c>
      <c r="D89" s="6"/>
      <c r="E89" s="6"/>
      <c r="F89" s="7">
        <v>1043.96922</v>
      </c>
      <c r="G89" s="7">
        <v>1389.1148000000001</v>
      </c>
      <c r="H89" s="7">
        <v>1300</v>
      </c>
      <c r="I89" s="7">
        <v>139.08519999999999</v>
      </c>
      <c r="J89" s="7">
        <v>1000</v>
      </c>
      <c r="K89" s="7"/>
      <c r="L89" s="8" t="s">
        <v>84</v>
      </c>
      <c r="M89" s="8"/>
      <c r="N89" s="8"/>
      <c r="O89" s="8" t="s">
        <v>158</v>
      </c>
    </row>
    <row r="90" spans="1:15" x14ac:dyDescent="0.25">
      <c r="A90" s="6">
        <v>2</v>
      </c>
      <c r="B90" s="6">
        <v>3745</v>
      </c>
      <c r="C90" s="6">
        <v>5492</v>
      </c>
      <c r="D90" s="6"/>
      <c r="E90" s="6"/>
      <c r="F90" s="7">
        <v>19.559000000000001</v>
      </c>
      <c r="G90" s="7">
        <v>18.8</v>
      </c>
      <c r="H90" s="7">
        <v>20</v>
      </c>
      <c r="I90" s="7">
        <v>0</v>
      </c>
      <c r="J90" s="7">
        <v>20</v>
      </c>
      <c r="K90" s="7"/>
      <c r="L90" s="8" t="s">
        <v>159</v>
      </c>
      <c r="M90" s="8"/>
      <c r="N90" s="8"/>
      <c r="O90" s="8" t="s">
        <v>158</v>
      </c>
    </row>
    <row r="91" spans="1:15" x14ac:dyDescent="0.25">
      <c r="A91" s="6">
        <v>2</v>
      </c>
      <c r="B91" s="6">
        <v>3749</v>
      </c>
      <c r="C91" s="6">
        <v>5166</v>
      </c>
      <c r="D91" s="6"/>
      <c r="E91" s="6"/>
      <c r="F91" s="7">
        <v>113.46599999999999</v>
      </c>
      <c r="G91" s="7">
        <v>24.85</v>
      </c>
      <c r="H91" s="7">
        <v>100</v>
      </c>
      <c r="I91" s="7">
        <v>0</v>
      </c>
      <c r="J91" s="7">
        <v>20</v>
      </c>
      <c r="K91" s="7"/>
      <c r="L91" s="8" t="s">
        <v>83</v>
      </c>
      <c r="M91" s="8"/>
      <c r="N91" s="8"/>
      <c r="O91" s="8" t="s">
        <v>80</v>
      </c>
    </row>
    <row r="92" spans="1:15" x14ac:dyDescent="0.25">
      <c r="A92" s="6">
        <v>2</v>
      </c>
      <c r="B92" s="6">
        <v>6171</v>
      </c>
      <c r="C92" s="6">
        <v>5137</v>
      </c>
      <c r="D92" s="6"/>
      <c r="E92" s="6"/>
      <c r="F92" s="7">
        <v>25.824999999999999</v>
      </c>
      <c r="G92" s="7">
        <v>172.07175000000001</v>
      </c>
      <c r="H92" s="7">
        <v>190</v>
      </c>
      <c r="I92" s="7">
        <v>29.625499999999999</v>
      </c>
      <c r="J92" s="7">
        <v>190</v>
      </c>
      <c r="K92" s="7"/>
      <c r="L92" s="8" t="s">
        <v>81</v>
      </c>
      <c r="M92" s="8"/>
      <c r="N92" s="8"/>
      <c r="O92" s="8" t="s">
        <v>47</v>
      </c>
    </row>
    <row r="93" spans="1:15" x14ac:dyDescent="0.25">
      <c r="A93" s="6">
        <v>2</v>
      </c>
      <c r="B93" s="6">
        <v>6171</v>
      </c>
      <c r="C93" s="6">
        <v>5139</v>
      </c>
      <c r="D93" s="6"/>
      <c r="E93" s="6"/>
      <c r="F93" s="7">
        <v>99.781899999999993</v>
      </c>
      <c r="G93" s="7">
        <v>88.752300000000005</v>
      </c>
      <c r="H93" s="7">
        <v>140</v>
      </c>
      <c r="I93" s="7">
        <v>0</v>
      </c>
      <c r="J93" s="19">
        <v>160</v>
      </c>
      <c r="K93" s="19"/>
      <c r="L93" s="8" t="s">
        <v>82</v>
      </c>
      <c r="M93" s="26" t="s">
        <v>491</v>
      </c>
      <c r="N93" s="8"/>
      <c r="O93" s="8" t="s">
        <v>47</v>
      </c>
    </row>
    <row r="94" spans="1:15" x14ac:dyDescent="0.25">
      <c r="A94" s="6">
        <v>2</v>
      </c>
      <c r="B94" s="6">
        <v>6171</v>
      </c>
      <c r="C94" s="6">
        <v>5164</v>
      </c>
      <c r="D94" s="6"/>
      <c r="E94" s="6"/>
      <c r="F94" s="7">
        <v>173.04933</v>
      </c>
      <c r="G94" s="7">
        <v>84.345659999999995</v>
      </c>
      <c r="H94" s="7">
        <v>150</v>
      </c>
      <c r="I94" s="7">
        <v>36.559600000000003</v>
      </c>
      <c r="J94" s="19">
        <v>80</v>
      </c>
      <c r="K94" s="19"/>
      <c r="L94" s="8" t="s">
        <v>148</v>
      </c>
      <c r="M94" s="8"/>
      <c r="N94" s="8"/>
      <c r="O94" s="8" t="s">
        <v>47</v>
      </c>
    </row>
    <row r="95" spans="1:15" x14ac:dyDescent="0.25">
      <c r="A95" s="6">
        <v>2</v>
      </c>
      <c r="B95" s="6">
        <v>6171</v>
      </c>
      <c r="C95" s="6">
        <v>5166</v>
      </c>
      <c r="D95" s="6"/>
      <c r="E95" s="6"/>
      <c r="F95" s="7">
        <v>167.82</v>
      </c>
      <c r="G95" s="7">
        <v>93.054000000000002</v>
      </c>
      <c r="H95" s="7">
        <v>150</v>
      </c>
      <c r="I95" s="7">
        <v>75.72</v>
      </c>
      <c r="J95" s="7">
        <v>150</v>
      </c>
      <c r="K95" s="7"/>
      <c r="L95" s="8" t="s">
        <v>83</v>
      </c>
      <c r="M95" s="8"/>
      <c r="N95" s="8"/>
      <c r="O95" s="8" t="s">
        <v>47</v>
      </c>
    </row>
    <row r="96" spans="1:15" x14ac:dyDescent="0.25">
      <c r="A96" s="6">
        <v>2</v>
      </c>
      <c r="B96" s="6">
        <v>6171</v>
      </c>
      <c r="C96" s="6">
        <v>5169</v>
      </c>
      <c r="D96" s="6"/>
      <c r="E96" s="6"/>
      <c r="F96" s="7">
        <v>3006.1536999999998</v>
      </c>
      <c r="G96" s="7">
        <v>2900.4427799999999</v>
      </c>
      <c r="H96" s="7">
        <v>3500</v>
      </c>
      <c r="I96" s="7">
        <v>1246.78782</v>
      </c>
      <c r="J96" s="19">
        <v>3630</v>
      </c>
      <c r="K96" s="19"/>
      <c r="L96" s="8" t="s">
        <v>84</v>
      </c>
      <c r="M96" s="26" t="s">
        <v>492</v>
      </c>
      <c r="N96" s="8"/>
      <c r="O96" s="8" t="s">
        <v>47</v>
      </c>
    </row>
    <row r="97" spans="1:15" x14ac:dyDescent="0.25">
      <c r="A97" s="6">
        <v>2</v>
      </c>
      <c r="B97" s="6">
        <v>6171</v>
      </c>
      <c r="C97" s="6">
        <v>5362</v>
      </c>
      <c r="D97" s="6"/>
      <c r="E97" s="6"/>
      <c r="F97" s="7">
        <v>997.20550000000003</v>
      </c>
      <c r="G97" s="7">
        <v>1024.9369999999999</v>
      </c>
      <c r="H97" s="7">
        <v>700</v>
      </c>
      <c r="I97" s="7">
        <v>404.45438000000001</v>
      </c>
      <c r="J97" s="7">
        <v>720</v>
      </c>
      <c r="K97" s="7"/>
      <c r="L97" s="8" t="s">
        <v>94</v>
      </c>
      <c r="M97" s="8"/>
      <c r="N97" s="8"/>
      <c r="O97" s="8" t="s">
        <v>47</v>
      </c>
    </row>
    <row r="98" spans="1:15" x14ac:dyDescent="0.25">
      <c r="A98" s="6">
        <v>2</v>
      </c>
      <c r="B98" s="6">
        <v>6310</v>
      </c>
      <c r="C98" s="6">
        <v>5361</v>
      </c>
      <c r="D98" s="6"/>
      <c r="E98" s="6"/>
      <c r="F98" s="7">
        <v>6.45</v>
      </c>
      <c r="G98" s="7">
        <v>4.25</v>
      </c>
      <c r="H98" s="7">
        <v>20</v>
      </c>
      <c r="I98" s="7">
        <v>0</v>
      </c>
      <c r="J98" s="7">
        <v>20</v>
      </c>
      <c r="K98" s="7"/>
      <c r="L98" s="8" t="s">
        <v>160</v>
      </c>
      <c r="M98" s="8"/>
      <c r="N98" s="8"/>
      <c r="O98" s="8" t="s">
        <v>56</v>
      </c>
    </row>
    <row r="99" spans="1:15" x14ac:dyDescent="0.25">
      <c r="A99" s="6">
        <v>2</v>
      </c>
      <c r="B99" s="6">
        <v>6399</v>
      </c>
      <c r="C99" s="6">
        <v>5499</v>
      </c>
      <c r="D99" s="6"/>
      <c r="E99" s="6"/>
      <c r="F99" s="7">
        <v>102.66800000000001</v>
      </c>
      <c r="G99" s="7">
        <v>265.25029999999998</v>
      </c>
      <c r="H99" s="7">
        <v>300</v>
      </c>
      <c r="I99" s="7">
        <v>20.700330000000001</v>
      </c>
      <c r="J99" s="7">
        <v>400</v>
      </c>
      <c r="K99" s="7"/>
      <c r="L99" s="8" t="s">
        <v>97</v>
      </c>
      <c r="M99" s="8"/>
      <c r="N99" s="8"/>
      <c r="O99" s="8" t="s">
        <v>95</v>
      </c>
    </row>
    <row r="100" spans="1:15" x14ac:dyDescent="0.25">
      <c r="A100" s="6">
        <v>2</v>
      </c>
      <c r="B100" s="6">
        <v>6399</v>
      </c>
      <c r="C100" s="6">
        <v>5499</v>
      </c>
      <c r="D100" s="6">
        <v>211</v>
      </c>
      <c r="E100" s="6"/>
      <c r="F100" s="7">
        <v>0</v>
      </c>
      <c r="G100" s="7">
        <v>0</v>
      </c>
      <c r="H100" s="7">
        <v>0</v>
      </c>
      <c r="I100" s="7">
        <v>8.8999999999999996E-2</v>
      </c>
      <c r="J100" s="7"/>
      <c r="K100" s="7"/>
      <c r="L100" s="8" t="s">
        <v>97</v>
      </c>
      <c r="M100" s="8" t="s">
        <v>128</v>
      </c>
      <c r="N100" s="8"/>
      <c r="O100" s="8" t="s">
        <v>95</v>
      </c>
    </row>
    <row r="101" spans="1:15" x14ac:dyDescent="0.25">
      <c r="A101" s="6">
        <v>2</v>
      </c>
      <c r="B101" s="6">
        <v>6399</v>
      </c>
      <c r="C101" s="6">
        <v>5909</v>
      </c>
      <c r="D101" s="6"/>
      <c r="E101" s="6"/>
      <c r="F101" s="7">
        <v>0</v>
      </c>
      <c r="G101" s="7">
        <v>0</v>
      </c>
      <c r="H101" s="7">
        <v>924</v>
      </c>
      <c r="I101" s="7">
        <v>0</v>
      </c>
      <c r="J101" s="7"/>
      <c r="K101" s="7"/>
      <c r="L101" s="8" t="s">
        <v>98</v>
      </c>
      <c r="M101" s="8"/>
      <c r="N101" s="8"/>
      <c r="O101" s="8" t="s">
        <v>95</v>
      </c>
    </row>
    <row r="102" spans="1:15" x14ac:dyDescent="0.25">
      <c r="A102" s="6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8"/>
      <c r="M102" s="8"/>
      <c r="N102" s="8"/>
      <c r="O102" s="8"/>
    </row>
    <row r="103" spans="1:15" x14ac:dyDescent="0.25">
      <c r="A103" s="29"/>
      <c r="B103" s="28" t="s">
        <v>482</v>
      </c>
      <c r="C103" s="29"/>
      <c r="D103" s="29"/>
      <c r="E103" s="29"/>
      <c r="F103" s="30">
        <v>34588.992469999997</v>
      </c>
      <c r="G103" s="30">
        <v>30660.870050000001</v>
      </c>
      <c r="H103" s="30">
        <v>33324</v>
      </c>
      <c r="I103" s="30">
        <v>11488.541499999999</v>
      </c>
      <c r="J103" s="30">
        <f>SUM(J55:J101)</f>
        <v>33468</v>
      </c>
      <c r="K103" s="30"/>
      <c r="L103" s="28"/>
      <c r="M103" s="28"/>
      <c r="N103" s="28"/>
      <c r="O103" s="28"/>
    </row>
    <row r="104" spans="1:15" x14ac:dyDescent="0.25">
      <c r="A104" s="6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8"/>
      <c r="M104" s="8"/>
      <c r="N104" s="8"/>
      <c r="O104" s="8"/>
    </row>
    <row r="105" spans="1:15" x14ac:dyDescent="0.25">
      <c r="A105" s="6">
        <v>2</v>
      </c>
      <c r="B105" s="6">
        <v>3639</v>
      </c>
      <c r="C105" s="6">
        <v>6130</v>
      </c>
      <c r="D105" s="6"/>
      <c r="E105" s="6"/>
      <c r="F105" s="7">
        <v>1216.97</v>
      </c>
      <c r="G105" s="7">
        <v>2998.9740000000002</v>
      </c>
      <c r="H105" s="7">
        <v>3000</v>
      </c>
      <c r="I105" s="7">
        <v>630</v>
      </c>
      <c r="J105" s="19">
        <v>3000</v>
      </c>
      <c r="K105" s="19"/>
      <c r="L105" s="8" t="s">
        <v>161</v>
      </c>
      <c r="M105" s="8"/>
      <c r="N105" s="8"/>
      <c r="O105" s="8" t="s">
        <v>127</v>
      </c>
    </row>
    <row r="106" spans="1:15" x14ac:dyDescent="0.25">
      <c r="A106" s="6">
        <v>2</v>
      </c>
      <c r="B106" s="6">
        <v>6171</v>
      </c>
      <c r="C106" s="6">
        <v>6121</v>
      </c>
      <c r="D106" s="6"/>
      <c r="E106" s="6"/>
      <c r="F106" s="7">
        <v>0</v>
      </c>
      <c r="G106" s="7">
        <v>1E-3</v>
      </c>
      <c r="H106" s="7">
        <v>100</v>
      </c>
      <c r="I106" s="7">
        <v>0</v>
      </c>
      <c r="J106" s="7"/>
      <c r="K106" s="7"/>
      <c r="L106" s="8" t="s">
        <v>162</v>
      </c>
      <c r="M106" s="8"/>
      <c r="N106" s="8"/>
      <c r="O106" s="8" t="s">
        <v>47</v>
      </c>
    </row>
    <row r="107" spans="1:15" x14ac:dyDescent="0.25">
      <c r="A107" s="6">
        <v>2</v>
      </c>
      <c r="B107" s="6">
        <v>6171</v>
      </c>
      <c r="C107" s="6">
        <v>6121</v>
      </c>
      <c r="D107" s="6">
        <v>304000000</v>
      </c>
      <c r="E107" s="6"/>
      <c r="F107" s="7">
        <v>70.947999999999993</v>
      </c>
      <c r="G107" s="7">
        <v>0</v>
      </c>
      <c r="H107" s="7">
        <v>0</v>
      </c>
      <c r="I107" s="7">
        <v>0</v>
      </c>
      <c r="J107" s="7"/>
      <c r="K107" s="7"/>
      <c r="L107" s="8" t="s">
        <v>162</v>
      </c>
      <c r="M107" s="8" t="s">
        <v>163</v>
      </c>
      <c r="N107" s="8"/>
      <c r="O107" s="8" t="s">
        <v>47</v>
      </c>
    </row>
    <row r="108" spans="1:15" x14ac:dyDescent="0.25">
      <c r="A108" s="6">
        <v>2</v>
      </c>
      <c r="B108" s="6">
        <v>6171</v>
      </c>
      <c r="C108" s="6">
        <v>6121</v>
      </c>
      <c r="D108" s="6">
        <v>314000000</v>
      </c>
      <c r="E108" s="6"/>
      <c r="F108" s="7">
        <v>257.02</v>
      </c>
      <c r="G108" s="7">
        <v>69.183999999999997</v>
      </c>
      <c r="H108" s="7">
        <v>0</v>
      </c>
      <c r="I108" s="7">
        <v>0</v>
      </c>
      <c r="J108" s="7"/>
      <c r="K108" s="7"/>
      <c r="L108" s="8" t="s">
        <v>162</v>
      </c>
      <c r="M108" s="8" t="s">
        <v>134</v>
      </c>
      <c r="N108" s="8"/>
      <c r="O108" s="8" t="s">
        <v>47</v>
      </c>
    </row>
    <row r="109" spans="1:15" x14ac:dyDescent="0.25">
      <c r="A109" s="6">
        <v>2</v>
      </c>
      <c r="B109" s="6">
        <v>6171</v>
      </c>
      <c r="C109" s="6">
        <v>6121</v>
      </c>
      <c r="D109" s="6">
        <v>318000000</v>
      </c>
      <c r="E109" s="6"/>
      <c r="F109" s="7">
        <v>79.78</v>
      </c>
      <c r="G109" s="7">
        <v>0</v>
      </c>
      <c r="H109" s="7">
        <v>0</v>
      </c>
      <c r="I109" s="7">
        <v>0</v>
      </c>
      <c r="J109" s="7"/>
      <c r="K109" s="7"/>
      <c r="L109" s="8" t="s">
        <v>162</v>
      </c>
      <c r="M109" s="8" t="s">
        <v>164</v>
      </c>
      <c r="N109" s="8"/>
      <c r="O109" s="8" t="s">
        <v>47</v>
      </c>
    </row>
    <row r="110" spans="1:15" x14ac:dyDescent="0.25">
      <c r="A110" s="6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8"/>
      <c r="M110" s="8"/>
      <c r="N110" s="8"/>
      <c r="O110" s="8"/>
    </row>
    <row r="111" spans="1:15" x14ac:dyDescent="0.25">
      <c r="A111" s="29"/>
      <c r="B111" s="28" t="s">
        <v>483</v>
      </c>
      <c r="C111" s="29"/>
      <c r="D111" s="29"/>
      <c r="E111" s="29"/>
      <c r="F111" s="30">
        <v>1624.7180000000001</v>
      </c>
      <c r="G111" s="30">
        <v>3068.1590000000001</v>
      </c>
      <c r="H111" s="30">
        <v>3100</v>
      </c>
      <c r="I111" s="30">
        <v>630</v>
      </c>
      <c r="J111" s="30">
        <f>SUM(J105:J109)</f>
        <v>3000</v>
      </c>
      <c r="K111" s="30"/>
      <c r="L111" s="28"/>
      <c r="M111" s="28"/>
      <c r="N111" s="28"/>
      <c r="O111" s="28"/>
    </row>
    <row r="112" spans="1:15" x14ac:dyDescent="0.25">
      <c r="A112" s="6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8"/>
      <c r="M112" s="8"/>
      <c r="N112" s="8"/>
      <c r="O112" s="8"/>
    </row>
    <row r="113" spans="1:15" x14ac:dyDescent="0.25">
      <c r="A113" s="31"/>
      <c r="B113" s="31" t="s">
        <v>165</v>
      </c>
      <c r="C113" s="31"/>
      <c r="D113" s="31"/>
      <c r="E113" s="31"/>
      <c r="F113" s="32">
        <v>36213.710469999998</v>
      </c>
      <c r="G113" s="32">
        <v>33729.029049999997</v>
      </c>
      <c r="H113" s="32">
        <v>36424</v>
      </c>
      <c r="I113" s="32">
        <v>12118.541499999999</v>
      </c>
      <c r="J113" s="32">
        <f>J103+J111</f>
        <v>36468</v>
      </c>
      <c r="K113" s="32"/>
      <c r="L113" s="33"/>
      <c r="M113" s="33"/>
      <c r="N113" s="33"/>
      <c r="O113" s="33"/>
    </row>
    <row r="114" spans="1:15" x14ac:dyDescent="0.25">
      <c r="A114" s="6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8"/>
      <c r="M114" s="8"/>
      <c r="N114" s="8"/>
      <c r="O114" s="8"/>
    </row>
    <row r="115" spans="1:15" x14ac:dyDescent="0.25">
      <c r="A115" s="28"/>
      <c r="B115" s="28" t="s">
        <v>478</v>
      </c>
      <c r="C115" s="29"/>
      <c r="D115" s="29"/>
      <c r="E115" s="30"/>
      <c r="F115" s="30">
        <f>F52-F113</f>
        <v>17497.287370000005</v>
      </c>
      <c r="G115" s="30">
        <f>G52-G113</f>
        <v>18517.893840000004</v>
      </c>
      <c r="H115" s="30">
        <f>H52-H113</f>
        <v>4033</v>
      </c>
      <c r="I115" s="30">
        <f>I52-I113</f>
        <v>6612.9301699999996</v>
      </c>
      <c r="J115" s="30">
        <f>J52-J113</f>
        <v>7923</v>
      </c>
      <c r="K115" s="30"/>
      <c r="L115" s="28"/>
      <c r="M115" s="28"/>
      <c r="N115" s="28"/>
      <c r="O115" s="35"/>
    </row>
    <row r="116" spans="1:15" x14ac:dyDescent="0.25">
      <c r="A116" s="28"/>
      <c r="B116" s="28" t="s">
        <v>479</v>
      </c>
      <c r="C116" s="29"/>
      <c r="D116" s="29"/>
      <c r="E116" s="30"/>
      <c r="F116" s="30">
        <f>F41-F103</f>
        <v>-23.775629999996454</v>
      </c>
      <c r="G116" s="30">
        <f>G41-G103</f>
        <v>1725.6078399999969</v>
      </c>
      <c r="H116" s="30">
        <f>H41-H103</f>
        <v>-3317</v>
      </c>
      <c r="I116" s="30">
        <f>I41-I103</f>
        <v>5389.0942800000012</v>
      </c>
      <c r="J116" s="30">
        <f>J41-J103</f>
        <v>-1627</v>
      </c>
      <c r="K116" s="30"/>
      <c r="L116" s="28"/>
      <c r="M116" s="28"/>
      <c r="N116" s="28"/>
      <c r="O116" s="35"/>
    </row>
    <row r="118" spans="1:15" x14ac:dyDescent="0.25">
      <c r="I118" s="15"/>
    </row>
    <row r="119" spans="1:15" x14ac:dyDescent="0.25">
      <c r="I119" s="16"/>
    </row>
    <row r="120" spans="1:15" x14ac:dyDescent="0.25">
      <c r="I120" s="16"/>
    </row>
  </sheetData>
  <mergeCells count="2">
    <mergeCell ref="A4:O4"/>
    <mergeCell ref="A54:O5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7" fitToHeight="0" orientation="landscape" r:id="rId1"/>
  <headerFooter>
    <oddFooter>&amp;R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74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6.875" style="11" customWidth="1"/>
    <col min="2" max="3" width="7.75" style="11" customWidth="1"/>
    <col min="4" max="4" width="10.25" style="11" bestFit="1" customWidth="1"/>
    <col min="5" max="5" width="5.875" style="11" bestFit="1" customWidth="1"/>
    <col min="6" max="7" width="13" style="12" bestFit="1" customWidth="1"/>
    <col min="8" max="8" width="12.125" style="12" bestFit="1" customWidth="1"/>
    <col min="9" max="9" width="11.875" style="12" bestFit="1" customWidth="1"/>
    <col min="10" max="10" width="9.625" style="14" customWidth="1"/>
    <col min="11" max="11" width="36.75" style="14" bestFit="1" customWidth="1"/>
    <col min="12" max="12" width="61.375" style="13" bestFit="1" customWidth="1"/>
    <col min="13" max="13" width="37" style="13" bestFit="1" customWidth="1"/>
    <col min="14" max="14" width="94.375" style="13" bestFit="1" customWidth="1"/>
    <col min="15" max="15" width="57.875" style="13" bestFit="1" customWidth="1"/>
    <col min="16" max="16384" width="9" style="14"/>
  </cols>
  <sheetData>
    <row r="1" spans="1:15" ht="21" x14ac:dyDescent="0.25">
      <c r="A1" s="9" t="s">
        <v>662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4</v>
      </c>
      <c r="B5" s="6"/>
      <c r="C5" s="6">
        <v>1361</v>
      </c>
      <c r="D5" s="6"/>
      <c r="E5" s="6"/>
      <c r="F5" s="7">
        <v>0</v>
      </c>
      <c r="G5" s="7">
        <v>0.12</v>
      </c>
      <c r="H5" s="7">
        <v>0</v>
      </c>
      <c r="I5" s="7">
        <v>1.4999999999999999E-2</v>
      </c>
      <c r="J5" s="27"/>
      <c r="K5" s="27"/>
      <c r="L5" s="8" t="s">
        <v>32</v>
      </c>
      <c r="M5" s="8"/>
      <c r="N5" s="8"/>
      <c r="O5" s="8"/>
    </row>
    <row r="6" spans="1:15" x14ac:dyDescent="0.25">
      <c r="A6" s="6">
        <v>4</v>
      </c>
      <c r="B6" s="6"/>
      <c r="C6" s="6">
        <v>2420</v>
      </c>
      <c r="D6" s="6"/>
      <c r="E6" s="6"/>
      <c r="F6" s="7">
        <v>0</v>
      </c>
      <c r="G6" s="7">
        <v>50</v>
      </c>
      <c r="H6" s="7">
        <v>0</v>
      </c>
      <c r="I6" s="7">
        <v>0</v>
      </c>
      <c r="J6" s="27"/>
      <c r="K6" s="27"/>
      <c r="L6" s="8" t="s">
        <v>36</v>
      </c>
      <c r="M6" s="8"/>
      <c r="N6" s="8"/>
      <c r="O6" s="8"/>
    </row>
    <row r="7" spans="1:15" x14ac:dyDescent="0.25">
      <c r="A7" s="6">
        <v>4</v>
      </c>
      <c r="B7" s="6"/>
      <c r="C7" s="6">
        <v>4116</v>
      </c>
      <c r="D7" s="6"/>
      <c r="E7" s="6">
        <v>13008</v>
      </c>
      <c r="F7" s="7">
        <v>378.334</v>
      </c>
      <c r="G7" s="7">
        <v>0</v>
      </c>
      <c r="H7" s="7">
        <v>0</v>
      </c>
      <c r="I7" s="7">
        <v>0</v>
      </c>
      <c r="J7" s="27"/>
      <c r="K7" s="27"/>
      <c r="L7" s="8" t="s">
        <v>166</v>
      </c>
      <c r="M7" s="8"/>
      <c r="N7" s="8" t="s">
        <v>167</v>
      </c>
      <c r="O7" s="8"/>
    </row>
    <row r="8" spans="1:15" x14ac:dyDescent="0.25">
      <c r="A8" s="6">
        <v>4</v>
      </c>
      <c r="B8" s="6"/>
      <c r="C8" s="6">
        <v>4116</v>
      </c>
      <c r="D8" s="6"/>
      <c r="E8" s="6">
        <v>13010</v>
      </c>
      <c r="F8" s="7">
        <v>0</v>
      </c>
      <c r="G8" s="7">
        <v>1332</v>
      </c>
      <c r="H8" s="7">
        <v>2211</v>
      </c>
      <c r="I8" s="7">
        <v>2331</v>
      </c>
      <c r="J8" s="27"/>
      <c r="K8" s="27"/>
      <c r="L8" s="8" t="s">
        <v>166</v>
      </c>
      <c r="M8" s="8"/>
      <c r="N8" s="8" t="s">
        <v>168</v>
      </c>
      <c r="O8" s="8"/>
    </row>
    <row r="9" spans="1:15" x14ac:dyDescent="0.25">
      <c r="A9" s="6">
        <v>4</v>
      </c>
      <c r="B9" s="6"/>
      <c r="C9" s="6">
        <v>4116</v>
      </c>
      <c r="D9" s="6"/>
      <c r="E9" s="6">
        <v>13011</v>
      </c>
      <c r="F9" s="7">
        <v>0</v>
      </c>
      <c r="G9" s="7">
        <v>8</v>
      </c>
      <c r="H9" s="7">
        <v>0</v>
      </c>
      <c r="I9" s="7">
        <v>0</v>
      </c>
      <c r="J9" s="27"/>
      <c r="K9" s="27"/>
      <c r="L9" s="8" t="s">
        <v>166</v>
      </c>
      <c r="M9" s="8"/>
      <c r="N9" s="8" t="s">
        <v>169</v>
      </c>
      <c r="O9" s="8"/>
    </row>
    <row r="10" spans="1:15" x14ac:dyDescent="0.25">
      <c r="A10" s="6">
        <v>4</v>
      </c>
      <c r="B10" s="6"/>
      <c r="C10" s="6">
        <v>4116</v>
      </c>
      <c r="D10" s="6"/>
      <c r="E10" s="6">
        <v>13233</v>
      </c>
      <c r="F10" s="7">
        <v>0</v>
      </c>
      <c r="G10" s="7">
        <v>0</v>
      </c>
      <c r="H10" s="7">
        <v>0</v>
      </c>
      <c r="I10" s="7">
        <v>2582.8339999999998</v>
      </c>
      <c r="J10" s="27"/>
      <c r="K10" s="27"/>
      <c r="L10" s="8" t="s">
        <v>166</v>
      </c>
      <c r="M10" s="8"/>
      <c r="N10" s="8" t="s">
        <v>170</v>
      </c>
      <c r="O10" s="8"/>
    </row>
    <row r="11" spans="1:15" x14ac:dyDescent="0.25">
      <c r="A11" s="6">
        <v>4</v>
      </c>
      <c r="B11" s="6"/>
      <c r="C11" s="6">
        <v>4122</v>
      </c>
      <c r="D11" s="6"/>
      <c r="E11" s="6">
        <v>400</v>
      </c>
      <c r="F11" s="7">
        <v>307.5</v>
      </c>
      <c r="G11" s="7">
        <v>1405</v>
      </c>
      <c r="H11" s="7">
        <v>1405</v>
      </c>
      <c r="I11" s="7">
        <v>1405</v>
      </c>
      <c r="J11" s="27"/>
      <c r="K11" s="27"/>
      <c r="L11" s="8" t="s">
        <v>111</v>
      </c>
      <c r="M11" s="8"/>
      <c r="N11" s="8" t="s">
        <v>171</v>
      </c>
      <c r="O11" s="8"/>
    </row>
    <row r="12" spans="1:15" x14ac:dyDescent="0.25">
      <c r="A12" s="6">
        <v>4</v>
      </c>
      <c r="B12" s="6">
        <v>3519</v>
      </c>
      <c r="C12" s="6">
        <v>2229</v>
      </c>
      <c r="D12" s="6"/>
      <c r="E12" s="6"/>
      <c r="F12" s="7">
        <v>0</v>
      </c>
      <c r="G12" s="7">
        <v>0</v>
      </c>
      <c r="H12" s="7">
        <v>904</v>
      </c>
      <c r="I12" s="7">
        <v>903.60384999999997</v>
      </c>
      <c r="J12" s="27"/>
      <c r="K12" s="27"/>
      <c r="L12" s="8" t="s">
        <v>43</v>
      </c>
      <c r="M12" s="8"/>
      <c r="N12" s="8"/>
      <c r="O12" s="8" t="s">
        <v>172</v>
      </c>
    </row>
    <row r="13" spans="1:15" x14ac:dyDescent="0.25">
      <c r="A13" s="6">
        <v>4</v>
      </c>
      <c r="B13" s="6">
        <v>4171</v>
      </c>
      <c r="C13" s="6">
        <v>2229</v>
      </c>
      <c r="D13" s="6">
        <v>31</v>
      </c>
      <c r="E13" s="6"/>
      <c r="F13" s="7">
        <v>1.518</v>
      </c>
      <c r="G13" s="7">
        <v>7.0720000000000001</v>
      </c>
      <c r="H13" s="7">
        <v>0</v>
      </c>
      <c r="I13" s="7">
        <v>0</v>
      </c>
      <c r="J13" s="27"/>
      <c r="K13" s="27"/>
      <c r="L13" s="8" t="s">
        <v>43</v>
      </c>
      <c r="M13" s="8" t="s">
        <v>173</v>
      </c>
      <c r="N13" s="8"/>
      <c r="O13" s="8" t="s">
        <v>174</v>
      </c>
    </row>
    <row r="14" spans="1:15" x14ac:dyDescent="0.25">
      <c r="A14" s="6">
        <v>4</v>
      </c>
      <c r="B14" s="6">
        <v>4173</v>
      </c>
      <c r="C14" s="6">
        <v>2229</v>
      </c>
      <c r="D14" s="6">
        <v>31</v>
      </c>
      <c r="E14" s="6"/>
      <c r="F14" s="7">
        <v>0.27</v>
      </c>
      <c r="G14" s="7">
        <v>0</v>
      </c>
      <c r="H14" s="7">
        <v>0</v>
      </c>
      <c r="I14" s="7">
        <v>0</v>
      </c>
      <c r="J14" s="27"/>
      <c r="K14" s="27"/>
      <c r="L14" s="8" t="s">
        <v>43</v>
      </c>
      <c r="M14" s="8" t="s">
        <v>173</v>
      </c>
      <c r="N14" s="8"/>
      <c r="O14" s="8" t="s">
        <v>175</v>
      </c>
    </row>
    <row r="15" spans="1:15" x14ac:dyDescent="0.25">
      <c r="A15" s="6">
        <v>4</v>
      </c>
      <c r="B15" s="6">
        <v>4179</v>
      </c>
      <c r="C15" s="6">
        <v>2229</v>
      </c>
      <c r="D15" s="6"/>
      <c r="E15" s="43"/>
      <c r="F15" s="44">
        <v>30.071999999999999</v>
      </c>
      <c r="G15" s="44">
        <v>7.2359999999999998</v>
      </c>
      <c r="H15" s="44">
        <v>0</v>
      </c>
      <c r="I15" s="44">
        <v>2.4609899999999998</v>
      </c>
      <c r="J15" s="27"/>
      <c r="K15" s="27"/>
      <c r="L15" s="8" t="s">
        <v>43</v>
      </c>
      <c r="M15" s="8"/>
      <c r="N15" s="8"/>
      <c r="O15" s="8" t="s">
        <v>176</v>
      </c>
    </row>
    <row r="16" spans="1:15" x14ac:dyDescent="0.25">
      <c r="A16" s="6">
        <v>4</v>
      </c>
      <c r="B16" s="6">
        <v>4185</v>
      </c>
      <c r="C16" s="6">
        <v>2229</v>
      </c>
      <c r="D16" s="6">
        <v>31</v>
      </c>
      <c r="E16" s="43"/>
      <c r="F16" s="44">
        <v>0.2</v>
      </c>
      <c r="G16" s="44">
        <v>0.52500000000000002</v>
      </c>
      <c r="H16" s="44">
        <v>0</v>
      </c>
      <c r="I16" s="44">
        <v>0</v>
      </c>
      <c r="J16" s="27"/>
      <c r="K16" s="27"/>
      <c r="L16" s="8" t="s">
        <v>43</v>
      </c>
      <c r="M16" s="8" t="s">
        <v>173</v>
      </c>
      <c r="N16" s="8"/>
      <c r="O16" s="8" t="s">
        <v>177</v>
      </c>
    </row>
    <row r="17" spans="1:15" x14ac:dyDescent="0.25">
      <c r="A17" s="6">
        <v>4</v>
      </c>
      <c r="B17" s="6">
        <v>4189</v>
      </c>
      <c r="C17" s="6">
        <v>2229</v>
      </c>
      <c r="D17" s="6"/>
      <c r="E17" s="43"/>
      <c r="F17" s="44">
        <v>1.6</v>
      </c>
      <c r="G17" s="44">
        <v>0.4</v>
      </c>
      <c r="H17" s="44">
        <v>0</v>
      </c>
      <c r="I17" s="44">
        <v>0</v>
      </c>
      <c r="J17" s="27"/>
      <c r="K17" s="27"/>
      <c r="L17" s="8" t="s">
        <v>43</v>
      </c>
      <c r="M17" s="8"/>
      <c r="N17" s="8"/>
      <c r="O17" s="8" t="s">
        <v>178</v>
      </c>
    </row>
    <row r="18" spans="1:15" x14ac:dyDescent="0.25">
      <c r="A18" s="6">
        <v>4</v>
      </c>
      <c r="B18" s="6">
        <v>4195</v>
      </c>
      <c r="C18" s="6">
        <v>2229</v>
      </c>
      <c r="D18" s="6">
        <v>31</v>
      </c>
      <c r="E18" s="43"/>
      <c r="F18" s="44">
        <v>9.6999999999999993</v>
      </c>
      <c r="G18" s="44">
        <v>0</v>
      </c>
      <c r="H18" s="44">
        <v>0</v>
      </c>
      <c r="I18" s="44">
        <v>0</v>
      </c>
      <c r="J18" s="27"/>
      <c r="K18" s="27"/>
      <c r="L18" s="8" t="s">
        <v>43</v>
      </c>
      <c r="M18" s="8" t="s">
        <v>173</v>
      </c>
      <c r="N18" s="8"/>
      <c r="O18" s="8" t="s">
        <v>179</v>
      </c>
    </row>
    <row r="19" spans="1:15" x14ac:dyDescent="0.25">
      <c r="A19" s="6">
        <v>4</v>
      </c>
      <c r="B19" s="6">
        <v>4329</v>
      </c>
      <c r="C19" s="6">
        <v>2324</v>
      </c>
      <c r="D19" s="6"/>
      <c r="E19" s="6"/>
      <c r="F19" s="7">
        <v>1.85</v>
      </c>
      <c r="G19" s="7">
        <v>-0.5</v>
      </c>
      <c r="H19" s="7">
        <v>0</v>
      </c>
      <c r="I19" s="7">
        <v>0.5</v>
      </c>
      <c r="J19" s="27"/>
      <c r="K19" s="27"/>
      <c r="L19" s="8" t="s">
        <v>49</v>
      </c>
      <c r="M19" s="8"/>
      <c r="N19" s="8"/>
      <c r="O19" s="8" t="s">
        <v>180</v>
      </c>
    </row>
    <row r="20" spans="1:15" x14ac:dyDescent="0.25">
      <c r="A20" s="6">
        <v>4</v>
      </c>
      <c r="B20" s="6">
        <v>4399</v>
      </c>
      <c r="C20" s="6">
        <v>2329</v>
      </c>
      <c r="D20" s="6"/>
      <c r="E20" s="6"/>
      <c r="F20" s="7">
        <v>9.8919999999999995</v>
      </c>
      <c r="G20" s="7">
        <v>8.1920000000000002</v>
      </c>
      <c r="H20" s="7">
        <v>0</v>
      </c>
      <c r="I20" s="7">
        <v>5.6379999999999999</v>
      </c>
      <c r="J20" s="27"/>
      <c r="K20" s="27"/>
      <c r="L20" s="8" t="s">
        <v>53</v>
      </c>
      <c r="M20" s="8"/>
      <c r="N20" s="8"/>
      <c r="O20" s="8" t="s">
        <v>181</v>
      </c>
    </row>
    <row r="21" spans="1:15" x14ac:dyDescent="0.25">
      <c r="A21" s="6">
        <v>4</v>
      </c>
      <c r="B21" s="6">
        <v>6171</v>
      </c>
      <c r="C21" s="6">
        <v>2212</v>
      </c>
      <c r="D21" s="6"/>
      <c r="E21" s="6"/>
      <c r="F21" s="7">
        <v>0</v>
      </c>
      <c r="G21" s="7">
        <v>1</v>
      </c>
      <c r="H21" s="7">
        <v>0</v>
      </c>
      <c r="I21" s="7">
        <v>0</v>
      </c>
      <c r="J21" s="27"/>
      <c r="K21" s="27"/>
      <c r="L21" s="8" t="s">
        <v>48</v>
      </c>
      <c r="M21" s="8"/>
      <c r="N21" s="8"/>
      <c r="O21" s="8" t="s">
        <v>47</v>
      </c>
    </row>
    <row r="22" spans="1:15" x14ac:dyDescent="0.25">
      <c r="A22" s="6">
        <v>4</v>
      </c>
      <c r="B22" s="6">
        <v>6409</v>
      </c>
      <c r="C22" s="6">
        <v>2324</v>
      </c>
      <c r="D22" s="6"/>
      <c r="E22" s="6"/>
      <c r="F22" s="7">
        <v>241.27600000000001</v>
      </c>
      <c r="G22" s="7">
        <v>142.57211000000001</v>
      </c>
      <c r="H22" s="7">
        <v>0</v>
      </c>
      <c r="I22" s="7">
        <v>82.301000000000002</v>
      </c>
      <c r="J22" s="7"/>
      <c r="K22" s="7"/>
      <c r="L22" s="8" t="s">
        <v>49</v>
      </c>
      <c r="M22" s="8"/>
      <c r="N22" s="8"/>
      <c r="O22" s="8" t="s">
        <v>60</v>
      </c>
    </row>
    <row r="23" spans="1:15" x14ac:dyDescent="0.25">
      <c r="A23" s="6"/>
      <c r="B23" s="6"/>
      <c r="C23" s="6"/>
      <c r="D23" s="6"/>
      <c r="E23" s="6"/>
      <c r="F23" s="7"/>
      <c r="G23" s="7"/>
      <c r="H23" s="7"/>
      <c r="I23" s="7"/>
      <c r="J23" s="7"/>
      <c r="K23" s="7"/>
      <c r="L23" s="8"/>
      <c r="M23" s="8"/>
      <c r="N23" s="8"/>
      <c r="O23" s="8"/>
    </row>
    <row r="24" spans="1:15" x14ac:dyDescent="0.25">
      <c r="A24" s="29"/>
      <c r="B24" s="28" t="s">
        <v>481</v>
      </c>
      <c r="C24" s="29"/>
      <c r="D24" s="29"/>
      <c r="E24" s="29"/>
      <c r="F24" s="30">
        <v>982.21199999999999</v>
      </c>
      <c r="G24" s="30">
        <v>2961.6171100000001</v>
      </c>
      <c r="H24" s="30">
        <v>4520</v>
      </c>
      <c r="I24" s="30">
        <v>7313.3528399999996</v>
      </c>
      <c r="J24" s="30">
        <f>SUM(J5:J22)</f>
        <v>0</v>
      </c>
      <c r="K24" s="30"/>
      <c r="L24" s="28"/>
      <c r="M24" s="28"/>
      <c r="N24" s="28"/>
      <c r="O24" s="28"/>
    </row>
    <row r="25" spans="1:15" x14ac:dyDescent="0.25">
      <c r="A25" s="6"/>
      <c r="B25" s="6"/>
      <c r="C25" s="6"/>
      <c r="D25" s="6"/>
      <c r="E25" s="6"/>
      <c r="F25" s="7"/>
      <c r="G25" s="7"/>
      <c r="H25" s="7"/>
      <c r="I25" s="7"/>
      <c r="J25" s="7"/>
      <c r="K25" s="7"/>
      <c r="L25" s="8"/>
      <c r="M25" s="8"/>
      <c r="N25" s="8"/>
      <c r="O25" s="8"/>
    </row>
    <row r="26" spans="1:15" x14ac:dyDescent="0.25">
      <c r="A26" s="31"/>
      <c r="B26" s="31" t="s">
        <v>182</v>
      </c>
      <c r="C26" s="31"/>
      <c r="D26" s="31"/>
      <c r="E26" s="31"/>
      <c r="F26" s="32">
        <v>982.21199999999999</v>
      </c>
      <c r="G26" s="32">
        <v>2961.6171100000001</v>
      </c>
      <c r="H26" s="32">
        <v>4520</v>
      </c>
      <c r="I26" s="32">
        <v>7313.3528399999996</v>
      </c>
      <c r="J26" s="32">
        <f>J24</f>
        <v>0</v>
      </c>
      <c r="K26" s="32"/>
      <c r="L26" s="33"/>
      <c r="M26" s="33"/>
      <c r="N26" s="33"/>
      <c r="O26" s="33"/>
    </row>
    <row r="27" spans="1:15" s="34" customFormat="1" x14ac:dyDescent="0.25">
      <c r="A27" s="47"/>
      <c r="B27" s="47"/>
      <c r="C27" s="47"/>
      <c r="D27" s="47"/>
      <c r="E27" s="47"/>
      <c r="F27" s="48"/>
      <c r="G27" s="48"/>
      <c r="H27" s="48"/>
      <c r="I27" s="48"/>
      <c r="J27" s="48"/>
      <c r="K27" s="48"/>
      <c r="L27" s="49"/>
      <c r="M27" s="49"/>
      <c r="N27" s="49"/>
      <c r="O27" s="49"/>
    </row>
    <row r="28" spans="1:15" x14ac:dyDescent="0.25">
      <c r="A28" s="93" t="s">
        <v>680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5"/>
    </row>
    <row r="29" spans="1:15" x14ac:dyDescent="0.25">
      <c r="A29" s="6">
        <v>4</v>
      </c>
      <c r="B29" s="6">
        <v>3519</v>
      </c>
      <c r="C29" s="6">
        <v>5213</v>
      </c>
      <c r="D29" s="6"/>
      <c r="E29" s="6">
        <v>400</v>
      </c>
      <c r="F29" s="7">
        <v>307.5</v>
      </c>
      <c r="G29" s="7">
        <v>1405</v>
      </c>
      <c r="H29" s="7">
        <v>1405</v>
      </c>
      <c r="I29" s="7">
        <v>1405</v>
      </c>
      <c r="J29" s="7"/>
      <c r="K29" s="7"/>
      <c r="L29" s="8" t="s">
        <v>71</v>
      </c>
      <c r="M29" s="8"/>
      <c r="N29" s="8" t="s">
        <v>171</v>
      </c>
      <c r="O29" s="8" t="s">
        <v>172</v>
      </c>
    </row>
    <row r="30" spans="1:15" x14ac:dyDescent="0.25">
      <c r="A30" s="6">
        <v>4</v>
      </c>
      <c r="B30" s="6">
        <v>3632</v>
      </c>
      <c r="C30" s="6">
        <v>5192</v>
      </c>
      <c r="D30" s="6"/>
      <c r="E30" s="6"/>
      <c r="F30" s="7">
        <v>204.46</v>
      </c>
      <c r="G30" s="7">
        <v>192.84780000000001</v>
      </c>
      <c r="H30" s="7">
        <v>250</v>
      </c>
      <c r="I30" s="7">
        <v>54.680999999999997</v>
      </c>
      <c r="J30" s="44">
        <v>250</v>
      </c>
      <c r="K30" s="27"/>
      <c r="L30" s="8" t="s">
        <v>154</v>
      </c>
      <c r="M30" s="8"/>
      <c r="N30" s="8"/>
      <c r="O30" s="8" t="s">
        <v>183</v>
      </c>
    </row>
    <row r="31" spans="1:15" x14ac:dyDescent="0.25">
      <c r="A31" s="6">
        <v>4</v>
      </c>
      <c r="B31" s="6">
        <v>4182</v>
      </c>
      <c r="C31" s="6">
        <v>5410</v>
      </c>
      <c r="D31" s="6"/>
      <c r="E31" s="6">
        <v>13008</v>
      </c>
      <c r="F31" s="7">
        <v>10.99</v>
      </c>
      <c r="G31" s="7">
        <v>0</v>
      </c>
      <c r="H31" s="7">
        <v>0</v>
      </c>
      <c r="I31" s="7">
        <v>0</v>
      </c>
      <c r="J31" s="27"/>
      <c r="K31" s="27"/>
      <c r="L31" s="8" t="s">
        <v>184</v>
      </c>
      <c r="M31" s="8"/>
      <c r="N31" s="8" t="s">
        <v>167</v>
      </c>
      <c r="O31" s="8" t="s">
        <v>185</v>
      </c>
    </row>
    <row r="32" spans="1:15" x14ac:dyDescent="0.25">
      <c r="A32" s="6">
        <v>4</v>
      </c>
      <c r="B32" s="6">
        <v>4184</v>
      </c>
      <c r="C32" s="6">
        <v>5410</v>
      </c>
      <c r="D32" s="6"/>
      <c r="E32" s="6">
        <v>13008</v>
      </c>
      <c r="F32" s="7">
        <v>160</v>
      </c>
      <c r="G32" s="7">
        <v>0</v>
      </c>
      <c r="H32" s="7">
        <v>0</v>
      </c>
      <c r="I32" s="7">
        <v>0</v>
      </c>
      <c r="J32" s="27"/>
      <c r="K32" s="27"/>
      <c r="L32" s="8" t="s">
        <v>184</v>
      </c>
      <c r="M32" s="8"/>
      <c r="N32" s="8" t="s">
        <v>167</v>
      </c>
      <c r="O32" s="8" t="s">
        <v>186</v>
      </c>
    </row>
    <row r="33" spans="1:15" x14ac:dyDescent="0.25">
      <c r="A33" s="6">
        <v>4</v>
      </c>
      <c r="B33" s="6">
        <v>4185</v>
      </c>
      <c r="C33" s="6">
        <v>5410</v>
      </c>
      <c r="D33" s="6"/>
      <c r="E33" s="6">
        <v>13008</v>
      </c>
      <c r="F33" s="7">
        <v>57.192999999999998</v>
      </c>
      <c r="G33" s="7">
        <v>0</v>
      </c>
      <c r="H33" s="7">
        <v>0</v>
      </c>
      <c r="I33" s="7">
        <v>0</v>
      </c>
      <c r="J33" s="27"/>
      <c r="K33" s="27"/>
      <c r="L33" s="8" t="s">
        <v>184</v>
      </c>
      <c r="M33" s="8"/>
      <c r="N33" s="8" t="s">
        <v>167</v>
      </c>
      <c r="O33" s="8" t="s">
        <v>177</v>
      </c>
    </row>
    <row r="34" spans="1:15" x14ac:dyDescent="0.25">
      <c r="A34" s="6">
        <v>4</v>
      </c>
      <c r="B34" s="6">
        <v>4319</v>
      </c>
      <c r="C34" s="6">
        <v>5194</v>
      </c>
      <c r="D34" s="6"/>
      <c r="E34" s="6"/>
      <c r="F34" s="7">
        <v>5.1520000000000001</v>
      </c>
      <c r="G34" s="7">
        <v>7.4909999999999997</v>
      </c>
      <c r="H34" s="7">
        <v>10</v>
      </c>
      <c r="I34" s="7">
        <v>1.1499999999999999</v>
      </c>
      <c r="J34" s="44">
        <v>10</v>
      </c>
      <c r="K34" s="27"/>
      <c r="L34" s="8" t="s">
        <v>187</v>
      </c>
      <c r="M34" s="8"/>
      <c r="N34" s="8"/>
      <c r="O34" s="8" t="s">
        <v>188</v>
      </c>
    </row>
    <row r="35" spans="1:15" x14ac:dyDescent="0.25">
      <c r="A35" s="6">
        <v>4</v>
      </c>
      <c r="B35" s="6">
        <v>4329</v>
      </c>
      <c r="C35" s="6">
        <v>5139</v>
      </c>
      <c r="D35" s="6"/>
      <c r="E35" s="6"/>
      <c r="F35" s="7">
        <v>0</v>
      </c>
      <c r="G35" s="7">
        <v>0</v>
      </c>
      <c r="H35" s="7">
        <v>14</v>
      </c>
      <c r="I35" s="7">
        <v>0</v>
      </c>
      <c r="J35" s="44">
        <v>35</v>
      </c>
      <c r="K35" s="27" t="s">
        <v>493</v>
      </c>
      <c r="L35" s="8" t="s">
        <v>82</v>
      </c>
      <c r="M35" s="8"/>
      <c r="N35" s="8"/>
      <c r="O35" s="8" t="s">
        <v>180</v>
      </c>
    </row>
    <row r="36" spans="1:15" x14ac:dyDescent="0.25">
      <c r="A36" s="6">
        <v>4</v>
      </c>
      <c r="B36" s="6">
        <v>4329</v>
      </c>
      <c r="C36" s="6">
        <v>5169</v>
      </c>
      <c r="D36" s="6"/>
      <c r="E36" s="6"/>
      <c r="F36" s="7">
        <v>0</v>
      </c>
      <c r="G36" s="7">
        <v>26.902000000000001</v>
      </c>
      <c r="H36" s="7">
        <v>60</v>
      </c>
      <c r="I36" s="7">
        <v>14.79</v>
      </c>
      <c r="J36" s="44">
        <v>60</v>
      </c>
      <c r="K36" s="27"/>
      <c r="L36" s="8" t="s">
        <v>84</v>
      </c>
      <c r="M36" s="8"/>
      <c r="N36" s="8"/>
      <c r="O36" s="8" t="s">
        <v>180</v>
      </c>
    </row>
    <row r="37" spans="1:15" x14ac:dyDescent="0.25">
      <c r="A37" s="6">
        <v>4</v>
      </c>
      <c r="B37" s="6">
        <v>4329</v>
      </c>
      <c r="C37" s="6">
        <v>5194</v>
      </c>
      <c r="D37" s="6"/>
      <c r="E37" s="6"/>
      <c r="F37" s="7">
        <v>20</v>
      </c>
      <c r="G37" s="7">
        <v>5.6710000000000003</v>
      </c>
      <c r="H37" s="7">
        <v>0</v>
      </c>
      <c r="I37" s="7">
        <v>4.9969999999999999</v>
      </c>
      <c r="J37" s="44">
        <v>0</v>
      </c>
      <c r="K37" s="27" t="s">
        <v>494</v>
      </c>
      <c r="L37" s="8" t="s">
        <v>187</v>
      </c>
      <c r="M37" s="8"/>
      <c r="N37" s="8"/>
      <c r="O37" s="8" t="s">
        <v>180</v>
      </c>
    </row>
    <row r="38" spans="1:15" x14ac:dyDescent="0.25">
      <c r="A38" s="6">
        <v>4</v>
      </c>
      <c r="B38" s="6">
        <v>4329</v>
      </c>
      <c r="C38" s="6">
        <v>5194</v>
      </c>
      <c r="D38" s="6"/>
      <c r="E38" s="6">
        <v>13011</v>
      </c>
      <c r="F38" s="7">
        <v>0</v>
      </c>
      <c r="G38" s="7">
        <v>8</v>
      </c>
      <c r="H38" s="7">
        <v>0</v>
      </c>
      <c r="I38" s="7">
        <v>0</v>
      </c>
      <c r="J38" s="27"/>
      <c r="K38" s="27"/>
      <c r="L38" s="8" t="s">
        <v>187</v>
      </c>
      <c r="M38" s="8"/>
      <c r="N38" s="8" t="s">
        <v>169</v>
      </c>
      <c r="O38" s="8" t="s">
        <v>180</v>
      </c>
    </row>
    <row r="39" spans="1:15" x14ac:dyDescent="0.25">
      <c r="A39" s="6">
        <v>4</v>
      </c>
      <c r="B39" s="6">
        <v>4339</v>
      </c>
      <c r="C39" s="6">
        <v>5139</v>
      </c>
      <c r="D39" s="6"/>
      <c r="E39" s="6"/>
      <c r="F39" s="7">
        <v>10</v>
      </c>
      <c r="G39" s="7">
        <v>1.9850000000000001</v>
      </c>
      <c r="H39" s="7">
        <v>0</v>
      </c>
      <c r="I39" s="7">
        <v>0</v>
      </c>
      <c r="J39" s="27"/>
      <c r="K39" s="27"/>
      <c r="L39" s="8" t="s">
        <v>82</v>
      </c>
      <c r="M39" s="8"/>
      <c r="N39" s="8"/>
      <c r="O39" s="8" t="s">
        <v>189</v>
      </c>
    </row>
    <row r="40" spans="1:15" x14ac:dyDescent="0.25">
      <c r="A40" s="6">
        <v>4</v>
      </c>
      <c r="B40" s="6">
        <v>4339</v>
      </c>
      <c r="C40" s="6">
        <v>5139</v>
      </c>
      <c r="D40" s="6"/>
      <c r="E40" s="6">
        <v>13010</v>
      </c>
      <c r="F40" s="7">
        <v>0</v>
      </c>
      <c r="G40" s="7">
        <v>0</v>
      </c>
      <c r="H40" s="7">
        <v>15</v>
      </c>
      <c r="I40" s="7">
        <v>0</v>
      </c>
      <c r="J40" s="44">
        <v>0</v>
      </c>
      <c r="K40" s="27" t="s">
        <v>495</v>
      </c>
      <c r="L40" s="8" t="s">
        <v>82</v>
      </c>
      <c r="M40" s="8"/>
      <c r="N40" s="8" t="s">
        <v>168</v>
      </c>
      <c r="O40" s="8" t="s">
        <v>189</v>
      </c>
    </row>
    <row r="41" spans="1:15" x14ac:dyDescent="0.25">
      <c r="A41" s="6">
        <v>4</v>
      </c>
      <c r="B41" s="6">
        <v>4339</v>
      </c>
      <c r="C41" s="6">
        <v>5169</v>
      </c>
      <c r="D41" s="6"/>
      <c r="E41" s="6"/>
      <c r="F41" s="7">
        <v>21.948</v>
      </c>
      <c r="G41" s="7">
        <v>13.12</v>
      </c>
      <c r="H41" s="7">
        <v>0</v>
      </c>
      <c r="I41" s="7">
        <v>0</v>
      </c>
      <c r="J41" s="27"/>
      <c r="K41" s="27"/>
      <c r="L41" s="8" t="s">
        <v>84</v>
      </c>
      <c r="M41" s="8"/>
      <c r="N41" s="8"/>
      <c r="O41" s="8" t="s">
        <v>189</v>
      </c>
    </row>
    <row r="42" spans="1:15" x14ac:dyDescent="0.25">
      <c r="A42" s="6">
        <v>4</v>
      </c>
      <c r="B42" s="6">
        <v>4339</v>
      </c>
      <c r="C42" s="6">
        <v>5169</v>
      </c>
      <c r="D42" s="6"/>
      <c r="E42" s="6">
        <v>13010</v>
      </c>
      <c r="F42" s="7">
        <v>0</v>
      </c>
      <c r="G42" s="7">
        <v>0</v>
      </c>
      <c r="H42" s="7">
        <v>3311</v>
      </c>
      <c r="I42" s="7">
        <v>66.52</v>
      </c>
      <c r="J42" s="44">
        <v>0</v>
      </c>
      <c r="K42" s="27" t="s">
        <v>495</v>
      </c>
      <c r="L42" s="8" t="s">
        <v>84</v>
      </c>
      <c r="M42" s="8"/>
      <c r="N42" s="8" t="s">
        <v>168</v>
      </c>
      <c r="O42" s="8" t="s">
        <v>189</v>
      </c>
    </row>
    <row r="43" spans="1:15" x14ac:dyDescent="0.25">
      <c r="A43" s="6">
        <v>4</v>
      </c>
      <c r="B43" s="6">
        <v>4399</v>
      </c>
      <c r="C43" s="6">
        <v>5139</v>
      </c>
      <c r="D43" s="6"/>
      <c r="E43" s="6">
        <v>13010</v>
      </c>
      <c r="F43" s="7">
        <v>0</v>
      </c>
      <c r="G43" s="7">
        <v>5</v>
      </c>
      <c r="H43" s="7">
        <v>0</v>
      </c>
      <c r="I43" s="7">
        <v>0</v>
      </c>
      <c r="J43" s="27"/>
      <c r="K43" s="27"/>
      <c r="L43" s="8" t="s">
        <v>82</v>
      </c>
      <c r="M43" s="8"/>
      <c r="N43" s="8" t="s">
        <v>168</v>
      </c>
      <c r="O43" s="8" t="s">
        <v>181</v>
      </c>
    </row>
    <row r="44" spans="1:15" x14ac:dyDescent="0.25">
      <c r="A44" s="6">
        <v>4</v>
      </c>
      <c r="B44" s="45">
        <v>4399</v>
      </c>
      <c r="C44" s="45">
        <v>5169</v>
      </c>
      <c r="D44" s="6"/>
      <c r="E44" s="6"/>
      <c r="F44" s="7">
        <v>8.6329999999999991</v>
      </c>
      <c r="G44" s="7">
        <v>0.75349999999999995</v>
      </c>
      <c r="H44" s="7">
        <v>15</v>
      </c>
      <c r="I44" s="7">
        <v>8.7050000000000001</v>
      </c>
      <c r="J44" s="46">
        <v>115</v>
      </c>
      <c r="K44" s="27"/>
      <c r="L44" s="8" t="s">
        <v>84</v>
      </c>
      <c r="M44" s="8"/>
      <c r="N44" s="8"/>
      <c r="O44" s="8" t="s">
        <v>181</v>
      </c>
    </row>
    <row r="45" spans="1:15" x14ac:dyDescent="0.25">
      <c r="A45" s="6">
        <v>4</v>
      </c>
      <c r="B45" s="6">
        <v>4399</v>
      </c>
      <c r="C45" s="6">
        <v>5169</v>
      </c>
      <c r="D45" s="6"/>
      <c r="E45" s="6">
        <v>13010</v>
      </c>
      <c r="F45" s="7">
        <v>0</v>
      </c>
      <c r="G45" s="7">
        <v>211.51</v>
      </c>
      <c r="H45" s="7">
        <v>0</v>
      </c>
      <c r="I45" s="7">
        <v>0</v>
      </c>
      <c r="J45" s="27"/>
      <c r="K45" s="27"/>
      <c r="L45" s="8" t="s">
        <v>84</v>
      </c>
      <c r="M45" s="8"/>
      <c r="N45" s="8" t="s">
        <v>168</v>
      </c>
      <c r="O45" s="8" t="s">
        <v>181</v>
      </c>
    </row>
    <row r="46" spans="1:15" x14ac:dyDescent="0.25">
      <c r="A46" s="6">
        <v>4</v>
      </c>
      <c r="B46" s="6">
        <v>6171</v>
      </c>
      <c r="C46" s="6">
        <v>5011</v>
      </c>
      <c r="D46" s="6"/>
      <c r="E46" s="6">
        <v>13233</v>
      </c>
      <c r="F46" s="7">
        <v>0</v>
      </c>
      <c r="G46" s="7">
        <v>0</v>
      </c>
      <c r="H46" s="7">
        <v>0</v>
      </c>
      <c r="I46" s="7">
        <v>417.75200000000001</v>
      </c>
      <c r="J46" s="27"/>
      <c r="K46" s="27"/>
      <c r="L46" s="8" t="s">
        <v>190</v>
      </c>
      <c r="M46" s="8"/>
      <c r="N46" s="8" t="s">
        <v>170</v>
      </c>
      <c r="O46" s="8" t="s">
        <v>47</v>
      </c>
    </row>
    <row r="47" spans="1:15" x14ac:dyDescent="0.25">
      <c r="A47" s="6">
        <v>4</v>
      </c>
      <c r="B47" s="6">
        <v>6171</v>
      </c>
      <c r="C47" s="6">
        <v>5031</v>
      </c>
      <c r="D47" s="6"/>
      <c r="E47" s="6">
        <v>13233</v>
      </c>
      <c r="F47" s="7">
        <v>0</v>
      </c>
      <c r="G47" s="7">
        <v>0</v>
      </c>
      <c r="H47" s="7">
        <v>0</v>
      </c>
      <c r="I47" s="7">
        <v>104.4385</v>
      </c>
      <c r="J47" s="27"/>
      <c r="K47" s="27"/>
      <c r="L47" s="8" t="s">
        <v>191</v>
      </c>
      <c r="M47" s="8"/>
      <c r="N47" s="8" t="s">
        <v>170</v>
      </c>
      <c r="O47" s="8" t="s">
        <v>47</v>
      </c>
    </row>
    <row r="48" spans="1:15" x14ac:dyDescent="0.25">
      <c r="A48" s="6">
        <v>4</v>
      </c>
      <c r="B48" s="6">
        <v>6171</v>
      </c>
      <c r="C48" s="6">
        <v>5032</v>
      </c>
      <c r="D48" s="6"/>
      <c r="E48" s="6">
        <v>13233</v>
      </c>
      <c r="F48" s="7">
        <v>0</v>
      </c>
      <c r="G48" s="7">
        <v>0</v>
      </c>
      <c r="H48" s="7">
        <v>0</v>
      </c>
      <c r="I48" s="7">
        <v>37.597999999999999</v>
      </c>
      <c r="J48" s="27"/>
      <c r="K48" s="27"/>
      <c r="L48" s="8" t="s">
        <v>192</v>
      </c>
      <c r="M48" s="8"/>
      <c r="N48" s="8" t="s">
        <v>170</v>
      </c>
      <c r="O48" s="8" t="s">
        <v>47</v>
      </c>
    </row>
    <row r="49" spans="1:15" x14ac:dyDescent="0.25">
      <c r="A49" s="6">
        <v>4</v>
      </c>
      <c r="B49" s="6">
        <v>6171</v>
      </c>
      <c r="C49" s="6">
        <v>5137</v>
      </c>
      <c r="D49" s="6"/>
      <c r="E49" s="6"/>
      <c r="F49" s="7">
        <v>0</v>
      </c>
      <c r="G49" s="7">
        <v>0</v>
      </c>
      <c r="H49" s="7">
        <v>8</v>
      </c>
      <c r="I49" s="7">
        <v>7.5014000000000003</v>
      </c>
      <c r="J49" s="27"/>
      <c r="K49" s="27"/>
      <c r="L49" s="8" t="s">
        <v>81</v>
      </c>
      <c r="M49" s="8"/>
      <c r="N49" s="8"/>
      <c r="O49" s="8" t="s">
        <v>47</v>
      </c>
    </row>
    <row r="50" spans="1:15" x14ac:dyDescent="0.25">
      <c r="A50" s="6">
        <v>4</v>
      </c>
      <c r="B50" s="6">
        <v>6171</v>
      </c>
      <c r="C50" s="6">
        <v>5137</v>
      </c>
      <c r="D50" s="6"/>
      <c r="E50" s="6">
        <v>13233</v>
      </c>
      <c r="F50" s="7">
        <v>0</v>
      </c>
      <c r="G50" s="7">
        <v>0</v>
      </c>
      <c r="H50" s="7">
        <v>0</v>
      </c>
      <c r="I50" s="7">
        <v>479.46809999999999</v>
      </c>
      <c r="J50" s="27"/>
      <c r="K50" s="27"/>
      <c r="L50" s="8" t="s">
        <v>81</v>
      </c>
      <c r="M50" s="8"/>
      <c r="N50" s="8" t="s">
        <v>170</v>
      </c>
      <c r="O50" s="8" t="s">
        <v>47</v>
      </c>
    </row>
    <row r="51" spans="1:15" x14ac:dyDescent="0.25">
      <c r="A51" s="6">
        <v>4</v>
      </c>
      <c r="B51" s="6">
        <v>6171</v>
      </c>
      <c r="C51" s="6">
        <v>5139</v>
      </c>
      <c r="D51" s="6"/>
      <c r="E51" s="6">
        <v>13233</v>
      </c>
      <c r="F51" s="7">
        <v>0</v>
      </c>
      <c r="G51" s="7">
        <v>0</v>
      </c>
      <c r="H51" s="7">
        <v>0</v>
      </c>
      <c r="I51" s="7">
        <v>59.436</v>
      </c>
      <c r="J51" s="27"/>
      <c r="K51" s="27"/>
      <c r="L51" s="8" t="s">
        <v>82</v>
      </c>
      <c r="M51" s="8"/>
      <c r="N51" s="8" t="s">
        <v>170</v>
      </c>
      <c r="O51" s="8" t="s">
        <v>47</v>
      </c>
    </row>
    <row r="52" spans="1:15" x14ac:dyDescent="0.25">
      <c r="A52" s="6">
        <v>4</v>
      </c>
      <c r="B52" s="6">
        <v>6171</v>
      </c>
      <c r="C52" s="6">
        <v>5161</v>
      </c>
      <c r="D52" s="6"/>
      <c r="E52" s="6"/>
      <c r="F52" s="7">
        <v>0.29799999999999999</v>
      </c>
      <c r="G52" s="7">
        <v>0</v>
      </c>
      <c r="H52" s="7">
        <v>1</v>
      </c>
      <c r="I52" s="7">
        <v>0</v>
      </c>
      <c r="J52" s="44">
        <v>1</v>
      </c>
      <c r="K52" s="27"/>
      <c r="L52" s="8" t="s">
        <v>193</v>
      </c>
      <c r="M52" s="8"/>
      <c r="N52" s="8"/>
      <c r="O52" s="8" t="s">
        <v>47</v>
      </c>
    </row>
    <row r="53" spans="1:15" x14ac:dyDescent="0.25">
      <c r="A53" s="6">
        <v>4</v>
      </c>
      <c r="B53" s="6">
        <v>6171</v>
      </c>
      <c r="C53" s="6">
        <v>5161</v>
      </c>
      <c r="D53" s="6"/>
      <c r="E53" s="6">
        <v>13233</v>
      </c>
      <c r="F53" s="7">
        <v>0</v>
      </c>
      <c r="G53" s="7">
        <v>0</v>
      </c>
      <c r="H53" s="7">
        <v>0</v>
      </c>
      <c r="I53" s="7">
        <v>5.3433000000000002</v>
      </c>
      <c r="J53" s="27"/>
      <c r="K53" s="27"/>
      <c r="L53" s="8" t="s">
        <v>193</v>
      </c>
      <c r="M53" s="8"/>
      <c r="N53" s="8" t="s">
        <v>170</v>
      </c>
      <c r="O53" s="8" t="s">
        <v>47</v>
      </c>
    </row>
    <row r="54" spans="1:15" x14ac:dyDescent="0.25">
      <c r="A54" s="6">
        <v>4</v>
      </c>
      <c r="B54" s="6">
        <v>6171</v>
      </c>
      <c r="C54" s="6">
        <v>5162</v>
      </c>
      <c r="D54" s="6"/>
      <c r="E54" s="6">
        <v>13233</v>
      </c>
      <c r="F54" s="7">
        <v>0</v>
      </c>
      <c r="G54" s="7">
        <v>0</v>
      </c>
      <c r="H54" s="7">
        <v>0</v>
      </c>
      <c r="I54" s="7">
        <v>2.0775399999999999</v>
      </c>
      <c r="J54" s="27"/>
      <c r="K54" s="27"/>
      <c r="L54" s="8" t="s">
        <v>145</v>
      </c>
      <c r="M54" s="8"/>
      <c r="N54" s="8" t="s">
        <v>170</v>
      </c>
      <c r="O54" s="8" t="s">
        <v>47</v>
      </c>
    </row>
    <row r="55" spans="1:15" x14ac:dyDescent="0.25">
      <c r="A55" s="6">
        <v>4</v>
      </c>
      <c r="B55" s="6">
        <v>6171</v>
      </c>
      <c r="C55" s="6">
        <v>5167</v>
      </c>
      <c r="D55" s="6"/>
      <c r="E55" s="6">
        <v>13233</v>
      </c>
      <c r="F55" s="7">
        <v>0</v>
      </c>
      <c r="G55" s="7">
        <v>0</v>
      </c>
      <c r="H55" s="7">
        <v>0</v>
      </c>
      <c r="I55" s="7">
        <v>25.56</v>
      </c>
      <c r="J55" s="27"/>
      <c r="K55" s="27"/>
      <c r="L55" s="8" t="s">
        <v>194</v>
      </c>
      <c r="M55" s="8"/>
      <c r="N55" s="8" t="s">
        <v>170</v>
      </c>
      <c r="O55" s="8" t="s">
        <v>47</v>
      </c>
    </row>
    <row r="56" spans="1:15" x14ac:dyDescent="0.25">
      <c r="A56" s="6">
        <v>4</v>
      </c>
      <c r="B56" s="6">
        <v>6171</v>
      </c>
      <c r="C56" s="6">
        <v>5173</v>
      </c>
      <c r="D56" s="6"/>
      <c r="E56" s="6">
        <v>13233</v>
      </c>
      <c r="F56" s="7">
        <v>0</v>
      </c>
      <c r="G56" s="7">
        <v>0</v>
      </c>
      <c r="H56" s="7">
        <v>0</v>
      </c>
      <c r="I56" s="7">
        <v>4.508</v>
      </c>
      <c r="J56" s="27"/>
      <c r="K56" s="27"/>
      <c r="L56" s="8" t="s">
        <v>195</v>
      </c>
      <c r="M56" s="8"/>
      <c r="N56" s="8" t="s">
        <v>170</v>
      </c>
      <c r="O56" s="8" t="s">
        <v>47</v>
      </c>
    </row>
    <row r="57" spans="1:15" x14ac:dyDescent="0.25">
      <c r="A57" s="6">
        <v>4</v>
      </c>
      <c r="B57" s="6">
        <v>6402</v>
      </c>
      <c r="C57" s="6">
        <v>5363</v>
      </c>
      <c r="D57" s="6"/>
      <c r="E57" s="6"/>
      <c r="F57" s="7">
        <v>0</v>
      </c>
      <c r="G57" s="7">
        <v>0</v>
      </c>
      <c r="H57" s="7">
        <v>13</v>
      </c>
      <c r="I57" s="7">
        <v>0</v>
      </c>
      <c r="J57" s="27"/>
      <c r="K57" s="27"/>
      <c r="L57" s="8" t="s">
        <v>96</v>
      </c>
      <c r="M57" s="8"/>
      <c r="N57" s="8"/>
      <c r="O57" s="8" t="s">
        <v>196</v>
      </c>
    </row>
    <row r="58" spans="1:15" x14ac:dyDescent="0.25">
      <c r="A58" s="6">
        <v>4</v>
      </c>
      <c r="B58" s="6">
        <v>6402</v>
      </c>
      <c r="C58" s="6">
        <v>5364</v>
      </c>
      <c r="D58" s="6"/>
      <c r="E58" s="6"/>
      <c r="F58" s="7">
        <v>3406.12</v>
      </c>
      <c r="G58" s="7">
        <v>150.15100000000001</v>
      </c>
      <c r="H58" s="7">
        <v>0</v>
      </c>
      <c r="I58" s="7">
        <v>0</v>
      </c>
      <c r="J58" s="27"/>
      <c r="K58" s="27"/>
      <c r="L58" s="8" t="s">
        <v>197</v>
      </c>
      <c r="M58" s="8"/>
      <c r="N58" s="8"/>
      <c r="O58" s="8" t="s">
        <v>196</v>
      </c>
    </row>
    <row r="59" spans="1:15" x14ac:dyDescent="0.25">
      <c r="A59" s="6">
        <v>4</v>
      </c>
      <c r="B59" s="6">
        <v>6402</v>
      </c>
      <c r="C59" s="6">
        <v>5366</v>
      </c>
      <c r="D59" s="6"/>
      <c r="E59" s="6"/>
      <c r="F59" s="7">
        <v>0</v>
      </c>
      <c r="G59" s="7">
        <v>0</v>
      </c>
      <c r="H59" s="7">
        <v>904</v>
      </c>
      <c r="I59" s="7">
        <v>903.60384999999997</v>
      </c>
      <c r="J59" s="27"/>
      <c r="K59" s="27"/>
      <c r="L59" s="8" t="s">
        <v>198</v>
      </c>
      <c r="M59" s="8"/>
      <c r="N59" s="8"/>
      <c r="O59" s="8" t="s">
        <v>196</v>
      </c>
    </row>
    <row r="60" spans="1:15" x14ac:dyDescent="0.25">
      <c r="A60" s="6">
        <v>4</v>
      </c>
      <c r="B60" s="6">
        <v>6409</v>
      </c>
      <c r="C60" s="6">
        <v>5622</v>
      </c>
      <c r="D60" s="6"/>
      <c r="E60" s="6"/>
      <c r="F60" s="7">
        <v>0</v>
      </c>
      <c r="G60" s="7">
        <v>50</v>
      </c>
      <c r="H60" s="7">
        <v>0</v>
      </c>
      <c r="I60" s="7">
        <v>0</v>
      </c>
      <c r="J60" s="27"/>
      <c r="K60" s="27"/>
      <c r="L60" s="8" t="s">
        <v>78</v>
      </c>
      <c r="M60" s="8"/>
      <c r="N60" s="8"/>
      <c r="O60" s="8" t="s">
        <v>60</v>
      </c>
    </row>
    <row r="61" spans="1:15" x14ac:dyDescent="0.25">
      <c r="A61" s="6">
        <v>4</v>
      </c>
      <c r="B61" s="6">
        <v>6409</v>
      </c>
      <c r="C61" s="6">
        <v>5909</v>
      </c>
      <c r="D61" s="6"/>
      <c r="E61" s="6"/>
      <c r="F61" s="7">
        <v>45.216999999999999</v>
      </c>
      <c r="G61" s="7">
        <v>1.85</v>
      </c>
      <c r="H61" s="7">
        <v>0</v>
      </c>
      <c r="I61" s="7">
        <v>0</v>
      </c>
      <c r="J61" s="7"/>
      <c r="K61" s="7"/>
      <c r="L61" s="8" t="s">
        <v>98</v>
      </c>
      <c r="M61" s="8"/>
      <c r="N61" s="8"/>
      <c r="O61" s="8" t="s">
        <v>60</v>
      </c>
    </row>
    <row r="62" spans="1:15" x14ac:dyDescent="0.25">
      <c r="A62" s="6"/>
      <c r="B62" s="6"/>
      <c r="C62" s="6"/>
      <c r="D62" s="6"/>
      <c r="E62" s="6"/>
      <c r="F62" s="7"/>
      <c r="G62" s="7"/>
      <c r="H62" s="7"/>
      <c r="I62" s="7"/>
      <c r="J62" s="7"/>
      <c r="K62" s="7"/>
      <c r="L62" s="8"/>
      <c r="M62" s="8"/>
      <c r="N62" s="8"/>
      <c r="O62" s="8"/>
    </row>
    <row r="63" spans="1:15" x14ac:dyDescent="0.25">
      <c r="A63" s="29"/>
      <c r="B63" s="28" t="s">
        <v>482</v>
      </c>
      <c r="C63" s="29"/>
      <c r="D63" s="29"/>
      <c r="E63" s="29"/>
      <c r="F63" s="30">
        <v>4257.5110000000004</v>
      </c>
      <c r="G63" s="30">
        <v>2080.2813000000001</v>
      </c>
      <c r="H63" s="30">
        <v>6006</v>
      </c>
      <c r="I63" s="30">
        <v>3603.1296900000002</v>
      </c>
      <c r="J63" s="30">
        <f>SUM(J29:J61)</f>
        <v>471</v>
      </c>
      <c r="K63" s="30"/>
      <c r="L63" s="28"/>
      <c r="M63" s="28"/>
      <c r="N63" s="28"/>
      <c r="O63" s="28"/>
    </row>
    <row r="64" spans="1:15" x14ac:dyDescent="0.25">
      <c r="A64" s="6"/>
      <c r="B64" s="6"/>
      <c r="C64" s="6"/>
      <c r="D64" s="6"/>
      <c r="E64" s="6"/>
      <c r="F64" s="7"/>
      <c r="G64" s="7"/>
      <c r="H64" s="7"/>
      <c r="I64" s="7"/>
      <c r="J64" s="7"/>
      <c r="K64" s="7"/>
      <c r="L64" s="8"/>
      <c r="M64" s="8"/>
      <c r="N64" s="8"/>
      <c r="O64" s="8"/>
    </row>
    <row r="65" spans="1:15" x14ac:dyDescent="0.25">
      <c r="A65" s="31"/>
      <c r="B65" s="31" t="s">
        <v>199</v>
      </c>
      <c r="C65" s="31"/>
      <c r="D65" s="31"/>
      <c r="E65" s="31"/>
      <c r="F65" s="32">
        <v>4257.5110000000004</v>
      </c>
      <c r="G65" s="32">
        <v>2080.2813000000001</v>
      </c>
      <c r="H65" s="32">
        <v>6006</v>
      </c>
      <c r="I65" s="32">
        <v>3603.1296900000002</v>
      </c>
      <c r="J65" s="32">
        <f>J63</f>
        <v>471</v>
      </c>
      <c r="K65" s="32"/>
      <c r="L65" s="33"/>
      <c r="M65" s="33"/>
      <c r="N65" s="33"/>
      <c r="O65" s="33"/>
    </row>
    <row r="66" spans="1:15" x14ac:dyDescent="0.25">
      <c r="A66" s="6"/>
      <c r="B66" s="6"/>
      <c r="C66" s="6"/>
      <c r="D66" s="6"/>
      <c r="E66" s="6"/>
      <c r="F66" s="7"/>
      <c r="G66" s="7"/>
      <c r="H66" s="7"/>
      <c r="I66" s="7"/>
      <c r="J66" s="7"/>
      <c r="K66" s="7"/>
      <c r="L66" s="8"/>
      <c r="M66" s="8"/>
      <c r="N66" s="8"/>
      <c r="O66" s="8"/>
    </row>
    <row r="67" spans="1:15" x14ac:dyDescent="0.25">
      <c r="A67" s="6">
        <v>4</v>
      </c>
      <c r="B67" s="6"/>
      <c r="C67" s="6">
        <v>8901</v>
      </c>
      <c r="D67" s="6"/>
      <c r="E67" s="6"/>
      <c r="F67" s="7">
        <v>0</v>
      </c>
      <c r="G67" s="7">
        <v>0</v>
      </c>
      <c r="H67" s="7">
        <v>0</v>
      </c>
      <c r="I67" s="7">
        <v>282.67971</v>
      </c>
      <c r="J67" s="7"/>
      <c r="K67" s="7"/>
      <c r="L67" s="8" t="s">
        <v>200</v>
      </c>
      <c r="M67" s="8"/>
      <c r="N67" s="8"/>
      <c r="O67" s="8"/>
    </row>
    <row r="68" spans="1:15" x14ac:dyDescent="0.25">
      <c r="A68" s="6"/>
      <c r="B68" s="6"/>
      <c r="C68" s="6"/>
      <c r="D68" s="6"/>
      <c r="E68" s="6"/>
      <c r="F68" s="7"/>
      <c r="G68" s="7"/>
      <c r="H68" s="7"/>
      <c r="I68" s="7"/>
      <c r="J68" s="7"/>
      <c r="K68" s="7"/>
      <c r="L68" s="8"/>
      <c r="M68" s="8"/>
      <c r="N68" s="8"/>
      <c r="O68" s="8"/>
    </row>
    <row r="69" spans="1:15" x14ac:dyDescent="0.25">
      <c r="A69" s="29"/>
      <c r="B69" s="28" t="s">
        <v>480</v>
      </c>
      <c r="C69" s="29"/>
      <c r="D69" s="29"/>
      <c r="E69" s="29"/>
      <c r="F69" s="30">
        <v>0</v>
      </c>
      <c r="G69" s="30">
        <v>0</v>
      </c>
      <c r="H69" s="30">
        <v>0</v>
      </c>
      <c r="I69" s="30">
        <v>282.67971</v>
      </c>
      <c r="J69" s="30">
        <f>SUM(J67)</f>
        <v>0</v>
      </c>
      <c r="K69" s="30"/>
      <c r="L69" s="28"/>
      <c r="M69" s="28"/>
      <c r="N69" s="28"/>
      <c r="O69" s="28"/>
    </row>
    <row r="70" spans="1:15" x14ac:dyDescent="0.25">
      <c r="A70" s="6"/>
      <c r="B70" s="6"/>
      <c r="C70" s="6"/>
      <c r="D70" s="6"/>
      <c r="E70" s="6"/>
      <c r="F70" s="7"/>
      <c r="G70" s="7"/>
      <c r="H70" s="7"/>
      <c r="I70" s="7"/>
      <c r="J70" s="7"/>
      <c r="K70" s="7"/>
      <c r="L70" s="8"/>
      <c r="M70" s="8"/>
      <c r="N70" s="8"/>
      <c r="O70" s="8"/>
    </row>
    <row r="71" spans="1:15" x14ac:dyDescent="0.25">
      <c r="A71" s="29"/>
      <c r="B71" s="29" t="s">
        <v>201</v>
      </c>
      <c r="C71" s="29"/>
      <c r="D71" s="29"/>
      <c r="E71" s="29"/>
      <c r="F71" s="30">
        <v>0</v>
      </c>
      <c r="G71" s="30">
        <v>0</v>
      </c>
      <c r="H71" s="30">
        <v>0</v>
      </c>
      <c r="I71" s="30">
        <v>282.67971</v>
      </c>
      <c r="J71" s="30">
        <f>J69</f>
        <v>0</v>
      </c>
      <c r="K71" s="30"/>
      <c r="L71" s="28"/>
      <c r="M71" s="28"/>
      <c r="N71" s="28"/>
      <c r="O71" s="28"/>
    </row>
    <row r="72" spans="1:15" x14ac:dyDescent="0.25">
      <c r="A72" s="6"/>
      <c r="B72" s="6"/>
      <c r="C72" s="6"/>
      <c r="D72" s="6"/>
      <c r="E72" s="6"/>
      <c r="F72" s="7"/>
      <c r="G72" s="7"/>
      <c r="H72" s="7"/>
      <c r="I72" s="7"/>
      <c r="J72" s="7"/>
      <c r="K72" s="7"/>
      <c r="L72" s="8"/>
      <c r="M72" s="8"/>
      <c r="N72" s="8"/>
      <c r="O72" s="8"/>
    </row>
    <row r="73" spans="1:15" x14ac:dyDescent="0.25">
      <c r="A73" s="28"/>
      <c r="B73" s="28" t="s">
        <v>478</v>
      </c>
      <c r="C73" s="29"/>
      <c r="D73" s="29"/>
      <c r="E73" s="30"/>
      <c r="F73" s="30">
        <f>F26-F65</f>
        <v>-3275.2990000000004</v>
      </c>
      <c r="G73" s="30">
        <f t="shared" ref="G73:J73" si="0">G26-G65</f>
        <v>881.33581000000004</v>
      </c>
      <c r="H73" s="30">
        <f t="shared" si="0"/>
        <v>-1486</v>
      </c>
      <c r="I73" s="30">
        <f t="shared" si="0"/>
        <v>3710.2231499999994</v>
      </c>
      <c r="J73" s="30">
        <f t="shared" si="0"/>
        <v>-471</v>
      </c>
      <c r="K73" s="30"/>
      <c r="L73" s="28"/>
      <c r="M73" s="28"/>
      <c r="N73" s="28"/>
      <c r="O73" s="35"/>
    </row>
    <row r="74" spans="1:15" x14ac:dyDescent="0.25">
      <c r="A74" s="28"/>
      <c r="B74" s="28" t="s">
        <v>479</v>
      </c>
      <c r="C74" s="29"/>
      <c r="D74" s="29"/>
      <c r="E74" s="30"/>
      <c r="F74" s="30">
        <f>F24-F63</f>
        <v>-3275.2990000000004</v>
      </c>
      <c r="G74" s="30">
        <f t="shared" ref="G74:J74" si="1">G24-G63</f>
        <v>881.33581000000004</v>
      </c>
      <c r="H74" s="30">
        <f t="shared" si="1"/>
        <v>-1486</v>
      </c>
      <c r="I74" s="30">
        <f t="shared" si="1"/>
        <v>3710.2231499999994</v>
      </c>
      <c r="J74" s="30">
        <f t="shared" si="1"/>
        <v>-471</v>
      </c>
      <c r="K74" s="30"/>
      <c r="L74" s="28"/>
      <c r="M74" s="28"/>
      <c r="N74" s="28"/>
      <c r="O74" s="35"/>
    </row>
  </sheetData>
  <mergeCells count="2">
    <mergeCell ref="A28:O28"/>
    <mergeCell ref="A4:O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5" fitToHeight="0" orientation="landscape" r:id="rId1"/>
  <headerFooter>
    <oddFooter>&amp;R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P49"/>
  <sheetViews>
    <sheetView zoomScaleNormal="100" workbookViewId="0">
      <pane ySplit="3" topLeftCell="A4" activePane="bottomLeft" state="frozen"/>
      <selection pane="bottomLeft" activeCell="A28" sqref="A28:XFD28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74.625" style="13" customWidth="1"/>
    <col min="13" max="13" width="47.25" style="13" customWidth="1"/>
    <col min="14" max="14" width="99.25" style="13" customWidth="1"/>
    <col min="15" max="15" width="67.625" style="13" customWidth="1"/>
    <col min="16" max="16384" width="9" style="14"/>
  </cols>
  <sheetData>
    <row r="1" spans="1:15" ht="21" x14ac:dyDescent="0.35">
      <c r="A1" s="9" t="s">
        <v>663</v>
      </c>
      <c r="B1" s="9"/>
      <c r="C1" s="9"/>
      <c r="D1" s="9"/>
      <c r="E1" s="9"/>
      <c r="F1" s="53"/>
      <c r="G1" s="53"/>
      <c r="H1" s="53"/>
      <c r="I1" s="53"/>
      <c r="J1" s="54"/>
      <c r="K1" s="54"/>
      <c r="L1" s="55"/>
      <c r="M1" s="55"/>
      <c r="N1" s="55"/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5</v>
      </c>
      <c r="B5" s="6"/>
      <c r="C5" s="6">
        <v>1332</v>
      </c>
      <c r="D5" s="6"/>
      <c r="E5" s="6"/>
      <c r="F5" s="7">
        <v>35</v>
      </c>
      <c r="G5" s="7">
        <v>1</v>
      </c>
      <c r="H5" s="7">
        <v>0</v>
      </c>
      <c r="I5" s="7">
        <v>0</v>
      </c>
      <c r="J5" s="44">
        <v>0</v>
      </c>
      <c r="K5" s="27"/>
      <c r="L5" s="8" t="s">
        <v>202</v>
      </c>
      <c r="M5" s="8"/>
      <c r="N5" s="8"/>
      <c r="O5" s="8"/>
    </row>
    <row r="6" spans="1:15" x14ac:dyDescent="0.25">
      <c r="A6" s="6">
        <v>5</v>
      </c>
      <c r="B6" s="6"/>
      <c r="C6" s="6">
        <v>1334</v>
      </c>
      <c r="D6" s="6"/>
      <c r="E6" s="6"/>
      <c r="F6" s="7">
        <v>12.35173</v>
      </c>
      <c r="G6" s="7">
        <v>10.198</v>
      </c>
      <c r="H6" s="7">
        <v>20</v>
      </c>
      <c r="I6" s="7">
        <v>9.7609999999999992</v>
      </c>
      <c r="J6" s="44">
        <v>20</v>
      </c>
      <c r="K6" s="27"/>
      <c r="L6" s="8" t="s">
        <v>203</v>
      </c>
      <c r="M6" s="8"/>
      <c r="N6" s="8"/>
      <c r="O6" s="8"/>
    </row>
    <row r="7" spans="1:15" x14ac:dyDescent="0.25">
      <c r="A7" s="6">
        <v>5</v>
      </c>
      <c r="B7" s="6"/>
      <c r="C7" s="6">
        <v>1359</v>
      </c>
      <c r="D7" s="6"/>
      <c r="E7" s="6"/>
      <c r="F7" s="7">
        <v>92.76</v>
      </c>
      <c r="G7" s="7">
        <v>94.3</v>
      </c>
      <c r="H7" s="7">
        <v>150</v>
      </c>
      <c r="I7" s="7">
        <v>65.8</v>
      </c>
      <c r="J7" s="44">
        <v>150</v>
      </c>
      <c r="K7" s="27"/>
      <c r="L7" s="8" t="s">
        <v>204</v>
      </c>
      <c r="M7" s="8"/>
      <c r="N7" s="8"/>
      <c r="O7" s="8"/>
    </row>
    <row r="8" spans="1:15" x14ac:dyDescent="0.25">
      <c r="A8" s="6">
        <v>5</v>
      </c>
      <c r="B8" s="6"/>
      <c r="C8" s="6">
        <v>1361</v>
      </c>
      <c r="D8" s="6"/>
      <c r="E8" s="6"/>
      <c r="F8" s="7">
        <v>101.44</v>
      </c>
      <c r="G8" s="7">
        <v>94.88</v>
      </c>
      <c r="H8" s="7">
        <v>100</v>
      </c>
      <c r="I8" s="7">
        <v>50.5</v>
      </c>
      <c r="J8" s="44">
        <v>100</v>
      </c>
      <c r="K8" s="27"/>
      <c r="L8" s="8" t="s">
        <v>32</v>
      </c>
      <c r="M8" s="8"/>
      <c r="N8" s="8"/>
      <c r="O8" s="8"/>
    </row>
    <row r="9" spans="1:15" x14ac:dyDescent="0.25">
      <c r="A9" s="6">
        <v>5</v>
      </c>
      <c r="B9" s="6"/>
      <c r="C9" s="6">
        <v>1361</v>
      </c>
      <c r="D9" s="6">
        <v>151</v>
      </c>
      <c r="E9" s="6"/>
      <c r="F9" s="7">
        <v>2.16</v>
      </c>
      <c r="G9" s="7">
        <v>0</v>
      </c>
      <c r="H9" s="7">
        <v>0</v>
      </c>
      <c r="I9" s="7">
        <v>0</v>
      </c>
      <c r="J9" s="44">
        <v>0</v>
      </c>
      <c r="K9" s="27"/>
      <c r="L9" s="8" t="s">
        <v>32</v>
      </c>
      <c r="M9" s="8" t="s">
        <v>205</v>
      </c>
      <c r="N9" s="8"/>
      <c r="O9" s="8"/>
    </row>
    <row r="10" spans="1:15" x14ac:dyDescent="0.25">
      <c r="A10" s="6">
        <v>5</v>
      </c>
      <c r="B10" s="6"/>
      <c r="C10" s="6">
        <v>1361</v>
      </c>
      <c r="D10" s="6">
        <v>153</v>
      </c>
      <c r="E10" s="6"/>
      <c r="F10" s="7">
        <v>10.064</v>
      </c>
      <c r="G10" s="7">
        <v>0</v>
      </c>
      <c r="H10" s="7">
        <v>0</v>
      </c>
      <c r="I10" s="7">
        <v>0</v>
      </c>
      <c r="J10" s="44">
        <v>0</v>
      </c>
      <c r="K10" s="27"/>
      <c r="L10" s="8" t="s">
        <v>32</v>
      </c>
      <c r="M10" s="8" t="s">
        <v>206</v>
      </c>
      <c r="N10" s="8"/>
      <c r="O10" s="8"/>
    </row>
    <row r="11" spans="1:15" x14ac:dyDescent="0.25">
      <c r="A11" s="6">
        <v>5</v>
      </c>
      <c r="B11" s="6"/>
      <c r="C11" s="6">
        <v>1361</v>
      </c>
      <c r="D11" s="6">
        <v>501</v>
      </c>
      <c r="E11" s="6"/>
      <c r="F11" s="7">
        <v>0</v>
      </c>
      <c r="G11" s="7">
        <v>37.020000000000003</v>
      </c>
      <c r="H11" s="7">
        <v>0</v>
      </c>
      <c r="I11" s="7">
        <v>13.89</v>
      </c>
      <c r="J11" s="44">
        <v>0</v>
      </c>
      <c r="K11" s="27"/>
      <c r="L11" s="8" t="s">
        <v>32</v>
      </c>
      <c r="M11" s="8" t="s">
        <v>207</v>
      </c>
      <c r="N11" s="8"/>
      <c r="O11" s="8"/>
    </row>
    <row r="12" spans="1:15" x14ac:dyDescent="0.25">
      <c r="A12" s="6">
        <v>5</v>
      </c>
      <c r="B12" s="6"/>
      <c r="C12" s="6">
        <v>1361</v>
      </c>
      <c r="D12" s="6">
        <v>505</v>
      </c>
      <c r="E12" s="6"/>
      <c r="F12" s="7">
        <v>0</v>
      </c>
      <c r="G12" s="7">
        <v>19.265000000000001</v>
      </c>
      <c r="H12" s="7">
        <v>0</v>
      </c>
      <c r="I12" s="7">
        <v>13.03</v>
      </c>
      <c r="J12" s="44">
        <v>0</v>
      </c>
      <c r="K12" s="27"/>
      <c r="L12" s="8" t="s">
        <v>32</v>
      </c>
      <c r="M12" s="8" t="s">
        <v>208</v>
      </c>
      <c r="N12" s="8"/>
      <c r="O12" s="8"/>
    </row>
    <row r="13" spans="1:15" x14ac:dyDescent="0.25">
      <c r="A13" s="6">
        <v>5</v>
      </c>
      <c r="B13" s="6"/>
      <c r="C13" s="6">
        <v>1361</v>
      </c>
      <c r="D13" s="6">
        <v>511</v>
      </c>
      <c r="E13" s="6"/>
      <c r="F13" s="7">
        <v>296.32900000000001</v>
      </c>
      <c r="G13" s="7">
        <v>1585.075</v>
      </c>
      <c r="H13" s="7">
        <v>1200</v>
      </c>
      <c r="I13" s="7">
        <v>852.75</v>
      </c>
      <c r="J13" s="44">
        <v>1200</v>
      </c>
      <c r="K13" s="27"/>
      <c r="L13" s="8" t="s">
        <v>32</v>
      </c>
      <c r="M13" s="8" t="s">
        <v>209</v>
      </c>
      <c r="N13" s="8"/>
      <c r="O13" s="8"/>
    </row>
    <row r="14" spans="1:15" x14ac:dyDescent="0.25">
      <c r="A14" s="6">
        <v>5</v>
      </c>
      <c r="B14" s="6"/>
      <c r="C14" s="6">
        <v>1361</v>
      </c>
      <c r="D14" s="6">
        <v>514</v>
      </c>
      <c r="E14" s="6"/>
      <c r="F14" s="7">
        <v>0</v>
      </c>
      <c r="G14" s="7">
        <v>800.23500000000001</v>
      </c>
      <c r="H14" s="7">
        <v>800</v>
      </c>
      <c r="I14" s="7">
        <v>334.7</v>
      </c>
      <c r="J14" s="44">
        <v>800</v>
      </c>
      <c r="K14" s="27"/>
      <c r="L14" s="8" t="s">
        <v>32</v>
      </c>
      <c r="M14" s="8" t="s">
        <v>210</v>
      </c>
      <c r="N14" s="8"/>
      <c r="O14" s="8"/>
    </row>
    <row r="15" spans="1:15" x14ac:dyDescent="0.25">
      <c r="A15" s="6">
        <v>5</v>
      </c>
      <c r="B15" s="6"/>
      <c r="C15" s="6">
        <v>4116</v>
      </c>
      <c r="D15" s="6"/>
      <c r="E15" s="6">
        <v>29004</v>
      </c>
      <c r="F15" s="7">
        <v>64.05</v>
      </c>
      <c r="G15" s="7">
        <v>42.95</v>
      </c>
      <c r="H15" s="7">
        <v>0</v>
      </c>
      <c r="I15" s="7">
        <v>0</v>
      </c>
      <c r="J15" s="44">
        <v>0</v>
      </c>
      <c r="K15" s="27"/>
      <c r="L15" s="8" t="s">
        <v>166</v>
      </c>
      <c r="M15" s="8"/>
      <c r="N15" s="8" t="s">
        <v>211</v>
      </c>
      <c r="O15" s="8"/>
    </row>
    <row r="16" spans="1:15" x14ac:dyDescent="0.25">
      <c r="A16" s="6">
        <v>5</v>
      </c>
      <c r="B16" s="6"/>
      <c r="C16" s="6">
        <v>4116</v>
      </c>
      <c r="D16" s="6"/>
      <c r="E16" s="6">
        <v>29005</v>
      </c>
      <c r="F16" s="7">
        <v>24.72</v>
      </c>
      <c r="G16" s="7">
        <v>0</v>
      </c>
      <c r="H16" s="7">
        <v>0</v>
      </c>
      <c r="I16" s="7">
        <v>0</v>
      </c>
      <c r="J16" s="44">
        <v>0</v>
      </c>
      <c r="K16" s="27"/>
      <c r="L16" s="8" t="s">
        <v>166</v>
      </c>
      <c r="M16" s="8"/>
      <c r="N16" s="8" t="s">
        <v>212</v>
      </c>
      <c r="O16" s="8"/>
    </row>
    <row r="17" spans="1:16" x14ac:dyDescent="0.25">
      <c r="A17" s="6">
        <v>5</v>
      </c>
      <c r="B17" s="6"/>
      <c r="C17" s="6">
        <v>4116</v>
      </c>
      <c r="D17" s="6"/>
      <c r="E17" s="6">
        <v>29008</v>
      </c>
      <c r="F17" s="7">
        <v>168.161</v>
      </c>
      <c r="G17" s="7">
        <v>177.381</v>
      </c>
      <c r="H17" s="7">
        <v>0</v>
      </c>
      <c r="I17" s="7">
        <v>36.872999999999998</v>
      </c>
      <c r="J17" s="44">
        <v>0</v>
      </c>
      <c r="K17" s="27"/>
      <c r="L17" s="8" t="s">
        <v>166</v>
      </c>
      <c r="M17" s="8"/>
      <c r="N17" s="8" t="s">
        <v>213</v>
      </c>
      <c r="O17" s="8"/>
    </row>
    <row r="18" spans="1:16" x14ac:dyDescent="0.25">
      <c r="A18" s="6">
        <v>5</v>
      </c>
      <c r="B18" s="6">
        <v>2169</v>
      </c>
      <c r="C18" s="6">
        <v>2212</v>
      </c>
      <c r="D18" s="6"/>
      <c r="E18" s="6"/>
      <c r="F18" s="7">
        <v>298.68</v>
      </c>
      <c r="G18" s="7">
        <v>232.1</v>
      </c>
      <c r="H18" s="7">
        <v>300</v>
      </c>
      <c r="I18" s="7">
        <v>93.9</v>
      </c>
      <c r="J18" s="44">
        <v>300</v>
      </c>
      <c r="K18" s="27"/>
      <c r="L18" s="8" t="s">
        <v>48</v>
      </c>
      <c r="M18" s="8"/>
      <c r="N18" s="8"/>
      <c r="O18" s="8" t="s">
        <v>214</v>
      </c>
    </row>
    <row r="19" spans="1:16" x14ac:dyDescent="0.25">
      <c r="A19" s="6">
        <v>5</v>
      </c>
      <c r="B19" s="6">
        <v>3769</v>
      </c>
      <c r="C19" s="6">
        <v>2212</v>
      </c>
      <c r="D19" s="6"/>
      <c r="E19" s="6"/>
      <c r="F19" s="7">
        <v>78.5</v>
      </c>
      <c r="G19" s="7">
        <v>55.2</v>
      </c>
      <c r="H19" s="7">
        <v>60</v>
      </c>
      <c r="I19" s="7">
        <v>61.1</v>
      </c>
      <c r="J19" s="44">
        <v>60</v>
      </c>
      <c r="K19" s="27"/>
      <c r="L19" s="8" t="s">
        <v>48</v>
      </c>
      <c r="M19" s="8"/>
      <c r="N19" s="8"/>
      <c r="O19" s="8" t="s">
        <v>215</v>
      </c>
    </row>
    <row r="20" spans="1:16" x14ac:dyDescent="0.25">
      <c r="A20" s="6">
        <v>5</v>
      </c>
      <c r="B20" s="6">
        <v>3769</v>
      </c>
      <c r="C20" s="6">
        <v>2324</v>
      </c>
      <c r="D20" s="6"/>
      <c r="E20" s="6"/>
      <c r="F20" s="7">
        <v>35</v>
      </c>
      <c r="G20" s="7">
        <v>22.5</v>
      </c>
      <c r="H20" s="7">
        <v>0</v>
      </c>
      <c r="I20" s="7">
        <v>27.5</v>
      </c>
      <c r="J20" s="44">
        <v>0</v>
      </c>
      <c r="K20" s="27"/>
      <c r="L20" s="8" t="s">
        <v>49</v>
      </c>
      <c r="M20" s="8"/>
      <c r="N20" s="8"/>
      <c r="O20" s="8" t="s">
        <v>215</v>
      </c>
    </row>
    <row r="21" spans="1:16" x14ac:dyDescent="0.25">
      <c r="A21" s="6">
        <v>5</v>
      </c>
      <c r="B21" s="6">
        <v>6171</v>
      </c>
      <c r="C21" s="6">
        <v>2111</v>
      </c>
      <c r="D21" s="6"/>
      <c r="E21" s="6"/>
      <c r="F21" s="7">
        <v>0.11600000000000001</v>
      </c>
      <c r="G21" s="7">
        <v>0.80200000000000005</v>
      </c>
      <c r="H21" s="7">
        <v>1</v>
      </c>
      <c r="I21" s="7">
        <v>0.29646</v>
      </c>
      <c r="J21" s="44">
        <v>1</v>
      </c>
      <c r="K21" s="27"/>
      <c r="L21" s="8" t="s">
        <v>45</v>
      </c>
      <c r="M21" s="8"/>
      <c r="N21" s="8"/>
      <c r="O21" s="8" t="s">
        <v>47</v>
      </c>
    </row>
    <row r="22" spans="1:16" x14ac:dyDescent="0.25">
      <c r="A22" s="6">
        <v>5</v>
      </c>
      <c r="B22" s="6">
        <v>6171</v>
      </c>
      <c r="C22" s="6">
        <v>2212</v>
      </c>
      <c r="D22" s="6"/>
      <c r="E22" s="6"/>
      <c r="F22" s="7">
        <v>0</v>
      </c>
      <c r="G22" s="7">
        <v>903.29160000000002</v>
      </c>
      <c r="H22" s="7">
        <v>750</v>
      </c>
      <c r="I22" s="7">
        <v>303.2</v>
      </c>
      <c r="J22" s="7">
        <v>750</v>
      </c>
      <c r="K22" s="7"/>
      <c r="L22" s="8" t="s">
        <v>48</v>
      </c>
      <c r="M22" s="8"/>
      <c r="N22" s="8"/>
      <c r="O22" s="8" t="s">
        <v>47</v>
      </c>
    </row>
    <row r="23" spans="1:16" x14ac:dyDescent="0.25">
      <c r="A23" s="6"/>
      <c r="B23" s="6"/>
      <c r="C23" s="6"/>
      <c r="D23" s="6"/>
      <c r="E23" s="6"/>
      <c r="F23" s="7"/>
      <c r="G23" s="7"/>
      <c r="H23" s="7"/>
      <c r="I23" s="7"/>
      <c r="J23" s="7"/>
      <c r="K23" s="7"/>
      <c r="L23" s="8"/>
      <c r="M23" s="8"/>
      <c r="N23" s="8"/>
      <c r="O23" s="8"/>
    </row>
    <row r="24" spans="1:16" x14ac:dyDescent="0.25">
      <c r="A24" s="29"/>
      <c r="B24" s="28" t="s">
        <v>481</v>
      </c>
      <c r="C24" s="29"/>
      <c r="D24" s="29"/>
      <c r="E24" s="29"/>
      <c r="F24" s="30">
        <v>1219.3317300000001</v>
      </c>
      <c r="G24" s="30">
        <v>4076.1976</v>
      </c>
      <c r="H24" s="30">
        <v>3381</v>
      </c>
      <c r="I24" s="30">
        <v>1863.3004599999999</v>
      </c>
      <c r="J24" s="30">
        <f>SUM(J5:J22)</f>
        <v>3381</v>
      </c>
      <c r="K24" s="30"/>
      <c r="L24" s="28"/>
      <c r="M24" s="28"/>
      <c r="N24" s="28"/>
      <c r="O24" s="28"/>
    </row>
    <row r="25" spans="1:16" x14ac:dyDescent="0.25">
      <c r="A25" s="6"/>
      <c r="B25" s="6"/>
      <c r="C25" s="6"/>
      <c r="D25" s="6"/>
      <c r="E25" s="6"/>
      <c r="F25" s="7"/>
      <c r="G25" s="7"/>
      <c r="H25" s="7"/>
      <c r="I25" s="7"/>
      <c r="J25" s="7"/>
      <c r="K25" s="7"/>
      <c r="L25" s="8"/>
      <c r="M25" s="8"/>
      <c r="N25" s="8"/>
      <c r="O25" s="8"/>
    </row>
    <row r="26" spans="1:16" x14ac:dyDescent="0.25">
      <c r="A26" s="31"/>
      <c r="B26" s="31" t="s">
        <v>216</v>
      </c>
      <c r="C26" s="31"/>
      <c r="D26" s="31"/>
      <c r="E26" s="31"/>
      <c r="F26" s="32">
        <v>1219.3317300000001</v>
      </c>
      <c r="G26" s="32">
        <v>4076.1976</v>
      </c>
      <c r="H26" s="32">
        <v>3381</v>
      </c>
      <c r="I26" s="32">
        <v>1863.3004599999999</v>
      </c>
      <c r="J26" s="32">
        <f>J24</f>
        <v>3381</v>
      </c>
      <c r="K26" s="32"/>
      <c r="L26" s="33"/>
      <c r="M26" s="33"/>
      <c r="N26" s="33"/>
      <c r="O26" s="33"/>
    </row>
    <row r="27" spans="1:16" x14ac:dyDescent="0.25">
      <c r="A27" s="6"/>
      <c r="B27" s="6"/>
      <c r="C27" s="6"/>
      <c r="D27" s="6"/>
      <c r="E27" s="6"/>
      <c r="F27" s="7"/>
      <c r="G27" s="7"/>
      <c r="H27" s="7"/>
      <c r="I27" s="7"/>
      <c r="J27" s="7"/>
      <c r="K27" s="7"/>
      <c r="L27" s="8"/>
      <c r="M27" s="8"/>
      <c r="N27" s="8"/>
      <c r="O27" s="8"/>
    </row>
    <row r="28" spans="1:16" s="92" customFormat="1" x14ac:dyDescent="0.25">
      <c r="A28" s="96" t="s">
        <v>680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</row>
    <row r="29" spans="1:16" x14ac:dyDescent="0.25">
      <c r="A29" s="6">
        <v>5</v>
      </c>
      <c r="B29" s="6">
        <v>1031</v>
      </c>
      <c r="C29" s="6">
        <v>5213</v>
      </c>
      <c r="D29" s="6"/>
      <c r="E29" s="6">
        <v>29004</v>
      </c>
      <c r="F29" s="7">
        <v>64.05</v>
      </c>
      <c r="G29" s="7">
        <v>42.95</v>
      </c>
      <c r="H29" s="7">
        <v>0</v>
      </c>
      <c r="I29" s="7">
        <v>0</v>
      </c>
      <c r="J29" s="7">
        <v>0</v>
      </c>
      <c r="K29" s="7"/>
      <c r="L29" s="8" t="s">
        <v>71</v>
      </c>
      <c r="M29" s="8"/>
      <c r="N29" s="8" t="s">
        <v>211</v>
      </c>
      <c r="O29" s="8" t="s">
        <v>141</v>
      </c>
    </row>
    <row r="30" spans="1:16" x14ac:dyDescent="0.25">
      <c r="A30" s="6">
        <v>5</v>
      </c>
      <c r="B30" s="6">
        <v>1036</v>
      </c>
      <c r="C30" s="6">
        <v>5166</v>
      </c>
      <c r="D30" s="6"/>
      <c r="E30" s="6">
        <v>29008</v>
      </c>
      <c r="F30" s="7">
        <v>168.161</v>
      </c>
      <c r="G30" s="7">
        <v>177.381</v>
      </c>
      <c r="H30" s="7">
        <v>0</v>
      </c>
      <c r="I30" s="7">
        <v>36.872999999999998</v>
      </c>
      <c r="J30" s="44">
        <v>0</v>
      </c>
      <c r="K30" s="27"/>
      <c r="L30" s="8" t="s">
        <v>83</v>
      </c>
      <c r="M30" s="8"/>
      <c r="N30" s="8" t="s">
        <v>213</v>
      </c>
      <c r="O30" s="8" t="s">
        <v>217</v>
      </c>
    </row>
    <row r="31" spans="1:16" x14ac:dyDescent="0.25">
      <c r="A31" s="6">
        <v>5</v>
      </c>
      <c r="B31" s="6">
        <v>1039</v>
      </c>
      <c r="C31" s="6">
        <v>5166</v>
      </c>
      <c r="D31" s="6"/>
      <c r="E31" s="6">
        <v>29005</v>
      </c>
      <c r="F31" s="7">
        <v>24.72</v>
      </c>
      <c r="G31" s="7">
        <v>0</v>
      </c>
      <c r="H31" s="7">
        <v>0</v>
      </c>
      <c r="I31" s="7">
        <v>0</v>
      </c>
      <c r="J31" s="44">
        <v>0</v>
      </c>
      <c r="K31" s="27"/>
      <c r="L31" s="8" t="s">
        <v>83</v>
      </c>
      <c r="M31" s="8"/>
      <c r="N31" s="8" t="s">
        <v>212</v>
      </c>
      <c r="O31" s="8" t="s">
        <v>218</v>
      </c>
    </row>
    <row r="32" spans="1:16" x14ac:dyDescent="0.25">
      <c r="A32" s="6">
        <v>5</v>
      </c>
      <c r="B32" s="6">
        <v>1039</v>
      </c>
      <c r="C32" s="6">
        <v>5222</v>
      </c>
      <c r="D32" s="6"/>
      <c r="E32" s="6"/>
      <c r="F32" s="7">
        <v>19.815000000000001</v>
      </c>
      <c r="G32" s="7">
        <v>0</v>
      </c>
      <c r="H32" s="7">
        <v>0</v>
      </c>
      <c r="I32" s="7">
        <v>0</v>
      </c>
      <c r="J32" s="44">
        <v>0</v>
      </c>
      <c r="K32" s="27"/>
      <c r="L32" s="8" t="s">
        <v>72</v>
      </c>
      <c r="M32" s="8"/>
      <c r="N32" s="8"/>
      <c r="O32" s="8" t="s">
        <v>218</v>
      </c>
    </row>
    <row r="33" spans="1:16" x14ac:dyDescent="0.25">
      <c r="A33" s="6">
        <v>5</v>
      </c>
      <c r="B33" s="6">
        <v>1069</v>
      </c>
      <c r="C33" s="6">
        <v>5166</v>
      </c>
      <c r="D33" s="6"/>
      <c r="E33" s="6"/>
      <c r="F33" s="7">
        <v>0</v>
      </c>
      <c r="G33" s="7">
        <v>0</v>
      </c>
      <c r="H33" s="7">
        <v>10</v>
      </c>
      <c r="I33" s="7">
        <v>0</v>
      </c>
      <c r="J33" s="44">
        <v>10</v>
      </c>
      <c r="K33" s="27"/>
      <c r="L33" s="8" t="s">
        <v>83</v>
      </c>
      <c r="M33" s="8"/>
      <c r="N33" s="8"/>
      <c r="O33" s="8" t="s">
        <v>219</v>
      </c>
    </row>
    <row r="34" spans="1:16" x14ac:dyDescent="0.25">
      <c r="A34" s="6">
        <v>5</v>
      </c>
      <c r="B34" s="6">
        <v>2322</v>
      </c>
      <c r="C34" s="6">
        <v>5166</v>
      </c>
      <c r="D34" s="6"/>
      <c r="E34" s="6"/>
      <c r="F34" s="7">
        <v>0</v>
      </c>
      <c r="G34" s="7">
        <v>0</v>
      </c>
      <c r="H34" s="7">
        <v>10</v>
      </c>
      <c r="I34" s="7">
        <v>0</v>
      </c>
      <c r="J34" s="44">
        <v>10</v>
      </c>
      <c r="K34" s="27"/>
      <c r="L34" s="8" t="s">
        <v>83</v>
      </c>
      <c r="M34" s="8"/>
      <c r="N34" s="8"/>
      <c r="O34" s="8" t="s">
        <v>220</v>
      </c>
    </row>
    <row r="35" spans="1:16" x14ac:dyDescent="0.25">
      <c r="A35" s="6">
        <v>5</v>
      </c>
      <c r="B35" s="6">
        <v>2399</v>
      </c>
      <c r="C35" s="6">
        <v>5169</v>
      </c>
      <c r="D35" s="6"/>
      <c r="E35" s="6"/>
      <c r="F35" s="7">
        <v>25</v>
      </c>
      <c r="G35" s="7">
        <v>25</v>
      </c>
      <c r="H35" s="7">
        <v>45</v>
      </c>
      <c r="I35" s="7">
        <v>0</v>
      </c>
      <c r="J35" s="44">
        <v>45</v>
      </c>
      <c r="K35" s="27"/>
      <c r="L35" s="8" t="s">
        <v>84</v>
      </c>
      <c r="M35" s="8"/>
      <c r="N35" s="8"/>
      <c r="O35" s="8" t="s">
        <v>221</v>
      </c>
    </row>
    <row r="36" spans="1:16" x14ac:dyDescent="0.25">
      <c r="A36" s="6">
        <v>5</v>
      </c>
      <c r="B36" s="6">
        <v>3729</v>
      </c>
      <c r="C36" s="6">
        <v>5166</v>
      </c>
      <c r="D36" s="6"/>
      <c r="E36" s="6"/>
      <c r="F36" s="7">
        <v>0</v>
      </c>
      <c r="G36" s="7">
        <v>0</v>
      </c>
      <c r="H36" s="7">
        <v>10</v>
      </c>
      <c r="I36" s="7">
        <v>0</v>
      </c>
      <c r="J36" s="44">
        <v>10</v>
      </c>
      <c r="K36" s="27"/>
      <c r="L36" s="8" t="s">
        <v>83</v>
      </c>
      <c r="M36" s="8"/>
      <c r="N36" s="8"/>
      <c r="O36" s="8" t="s">
        <v>155</v>
      </c>
    </row>
    <row r="37" spans="1:16" x14ac:dyDescent="0.25">
      <c r="A37" s="6">
        <v>5</v>
      </c>
      <c r="B37" s="6">
        <v>3729</v>
      </c>
      <c r="C37" s="6">
        <v>5169</v>
      </c>
      <c r="D37" s="6"/>
      <c r="E37" s="6"/>
      <c r="F37" s="7">
        <v>0</v>
      </c>
      <c r="G37" s="7">
        <v>0</v>
      </c>
      <c r="H37" s="7">
        <v>50</v>
      </c>
      <c r="I37" s="7">
        <v>0</v>
      </c>
      <c r="J37" s="44">
        <v>50</v>
      </c>
      <c r="K37" s="27"/>
      <c r="L37" s="8" t="s">
        <v>84</v>
      </c>
      <c r="M37" s="8"/>
      <c r="N37" s="8"/>
      <c r="O37" s="8" t="s">
        <v>155</v>
      </c>
    </row>
    <row r="38" spans="1:16" x14ac:dyDescent="0.25">
      <c r="A38" s="6">
        <v>5</v>
      </c>
      <c r="B38" s="6">
        <v>3742</v>
      </c>
      <c r="C38" s="6">
        <v>5169</v>
      </c>
      <c r="D38" s="6"/>
      <c r="E38" s="6"/>
      <c r="F38" s="7">
        <v>3</v>
      </c>
      <c r="G38" s="7">
        <v>2.883</v>
      </c>
      <c r="H38" s="7">
        <v>5</v>
      </c>
      <c r="I38" s="7">
        <v>0</v>
      </c>
      <c r="J38" s="44">
        <v>5</v>
      </c>
      <c r="K38" s="27"/>
      <c r="L38" s="8" t="s">
        <v>84</v>
      </c>
      <c r="M38" s="8"/>
      <c r="N38" s="8"/>
      <c r="O38" s="8" t="s">
        <v>157</v>
      </c>
    </row>
    <row r="39" spans="1:16" x14ac:dyDescent="0.25">
      <c r="A39" s="6">
        <v>5</v>
      </c>
      <c r="B39" s="6">
        <v>3749</v>
      </c>
      <c r="C39" s="6">
        <v>5166</v>
      </c>
      <c r="D39" s="6"/>
      <c r="E39" s="6"/>
      <c r="F39" s="7">
        <v>0</v>
      </c>
      <c r="G39" s="7">
        <v>3.2</v>
      </c>
      <c r="H39" s="7">
        <v>20</v>
      </c>
      <c r="I39" s="7">
        <v>0</v>
      </c>
      <c r="J39" s="44">
        <v>20</v>
      </c>
      <c r="K39" s="27"/>
      <c r="L39" s="8" t="s">
        <v>83</v>
      </c>
      <c r="M39" s="8"/>
      <c r="N39" s="8"/>
      <c r="O39" s="8" t="s">
        <v>80</v>
      </c>
    </row>
    <row r="40" spans="1:16" x14ac:dyDescent="0.25">
      <c r="A40" s="6">
        <v>5</v>
      </c>
      <c r="B40" s="6">
        <v>3749</v>
      </c>
      <c r="C40" s="6">
        <v>5169</v>
      </c>
      <c r="D40" s="6"/>
      <c r="E40" s="6"/>
      <c r="F40" s="7">
        <v>0</v>
      </c>
      <c r="G40" s="7">
        <v>0</v>
      </c>
      <c r="H40" s="7">
        <v>20</v>
      </c>
      <c r="I40" s="7">
        <v>0</v>
      </c>
      <c r="J40" s="44">
        <v>20</v>
      </c>
      <c r="K40" s="27"/>
      <c r="L40" s="8" t="s">
        <v>84</v>
      </c>
      <c r="M40" s="8"/>
      <c r="N40" s="8"/>
      <c r="O40" s="8" t="s">
        <v>80</v>
      </c>
    </row>
    <row r="41" spans="1:16" x14ac:dyDescent="0.25">
      <c r="A41" s="6">
        <v>5</v>
      </c>
      <c r="B41" s="6">
        <v>6171</v>
      </c>
      <c r="C41" s="6">
        <v>5166</v>
      </c>
      <c r="D41" s="6"/>
      <c r="E41" s="6"/>
      <c r="F41" s="7">
        <v>4.2</v>
      </c>
      <c r="G41" s="7">
        <v>8.4350000000000005</v>
      </c>
      <c r="H41" s="7">
        <v>20</v>
      </c>
      <c r="I41" s="7">
        <v>0</v>
      </c>
      <c r="J41" s="44">
        <v>20</v>
      </c>
      <c r="K41" s="27"/>
      <c r="L41" s="8" t="s">
        <v>83</v>
      </c>
      <c r="M41" s="8"/>
      <c r="N41" s="8"/>
      <c r="O41" s="8" t="s">
        <v>47</v>
      </c>
    </row>
    <row r="42" spans="1:16" x14ac:dyDescent="0.25">
      <c r="A42" s="6">
        <v>5</v>
      </c>
      <c r="B42" s="6">
        <v>6399</v>
      </c>
      <c r="C42" s="6">
        <v>5171</v>
      </c>
      <c r="D42" s="6"/>
      <c r="E42" s="6"/>
      <c r="F42" s="7">
        <v>37</v>
      </c>
      <c r="G42" s="7">
        <v>0</v>
      </c>
      <c r="H42" s="7">
        <v>100</v>
      </c>
      <c r="I42" s="7">
        <v>0</v>
      </c>
      <c r="J42" s="7">
        <v>100</v>
      </c>
      <c r="K42" s="7"/>
      <c r="L42" s="8" t="s">
        <v>146</v>
      </c>
      <c r="M42" s="8"/>
      <c r="N42" s="8"/>
      <c r="O42" s="8" t="s">
        <v>95</v>
      </c>
    </row>
    <row r="43" spans="1:16" x14ac:dyDescent="0.25">
      <c r="A43" s="6"/>
      <c r="B43" s="6"/>
      <c r="C43" s="6"/>
      <c r="D43" s="6"/>
      <c r="E43" s="6"/>
      <c r="F43" s="7"/>
      <c r="G43" s="7"/>
      <c r="H43" s="7"/>
      <c r="I43" s="7"/>
      <c r="J43" s="7"/>
      <c r="K43" s="7"/>
      <c r="L43" s="8"/>
      <c r="M43" s="8"/>
      <c r="N43" s="8"/>
      <c r="O43" s="8"/>
    </row>
    <row r="44" spans="1:16" x14ac:dyDescent="0.25">
      <c r="A44" s="29"/>
      <c r="B44" s="28" t="s">
        <v>482</v>
      </c>
      <c r="C44" s="29"/>
      <c r="D44" s="29"/>
      <c r="E44" s="29"/>
      <c r="F44" s="30">
        <v>345.94600000000003</v>
      </c>
      <c r="G44" s="30">
        <v>259.84899999999999</v>
      </c>
      <c r="H44" s="30">
        <v>290</v>
      </c>
      <c r="I44" s="30">
        <v>36.872999999999998</v>
      </c>
      <c r="J44" s="30">
        <f>SUM(J29:J42)</f>
        <v>290</v>
      </c>
      <c r="K44" s="30"/>
      <c r="L44" s="28"/>
      <c r="M44" s="28"/>
      <c r="N44" s="28"/>
      <c r="O44" s="28"/>
    </row>
    <row r="45" spans="1:16" x14ac:dyDescent="0.25">
      <c r="A45" s="6"/>
      <c r="B45" s="6"/>
      <c r="C45" s="6"/>
      <c r="D45" s="6"/>
      <c r="E45" s="6"/>
      <c r="F45" s="7"/>
      <c r="G45" s="7"/>
      <c r="H45" s="7"/>
      <c r="I45" s="7"/>
      <c r="J45" s="7"/>
      <c r="K45" s="7"/>
      <c r="L45" s="8"/>
      <c r="M45" s="8"/>
      <c r="N45" s="8"/>
      <c r="O45" s="8"/>
    </row>
    <row r="46" spans="1:16" x14ac:dyDescent="0.25">
      <c r="A46" s="31"/>
      <c r="B46" s="31" t="s">
        <v>222</v>
      </c>
      <c r="C46" s="31"/>
      <c r="D46" s="31"/>
      <c r="E46" s="31"/>
      <c r="F46" s="32">
        <v>345.94600000000003</v>
      </c>
      <c r="G46" s="32">
        <v>259.84899999999999</v>
      </c>
      <c r="H46" s="32">
        <v>290</v>
      </c>
      <c r="I46" s="32">
        <v>36.872999999999998</v>
      </c>
      <c r="J46" s="32">
        <f>J44</f>
        <v>290</v>
      </c>
      <c r="K46" s="32"/>
      <c r="L46" s="33"/>
      <c r="M46" s="33"/>
      <c r="N46" s="33"/>
      <c r="O46" s="33"/>
      <c r="P46" s="56"/>
    </row>
    <row r="47" spans="1:16" x14ac:dyDescent="0.25">
      <c r="A47" s="6"/>
      <c r="B47" s="6"/>
      <c r="C47" s="6"/>
      <c r="D47" s="6"/>
      <c r="E47" s="6"/>
      <c r="F47" s="7"/>
      <c r="G47" s="7"/>
      <c r="H47" s="7"/>
      <c r="I47" s="7"/>
      <c r="J47" s="7"/>
      <c r="K47" s="7"/>
      <c r="L47" s="8"/>
      <c r="M47" s="8"/>
      <c r="N47" s="8"/>
      <c r="O47" s="8"/>
    </row>
    <row r="48" spans="1:16" x14ac:dyDescent="0.25">
      <c r="A48" s="28"/>
      <c r="B48" s="28" t="s">
        <v>478</v>
      </c>
      <c r="C48" s="29"/>
      <c r="D48" s="29"/>
      <c r="E48" s="30"/>
      <c r="F48" s="30">
        <f>F26-F46</f>
        <v>873.38573000000008</v>
      </c>
      <c r="G48" s="30">
        <f t="shared" ref="G48:J48" si="0">G26-G46</f>
        <v>3816.3485999999998</v>
      </c>
      <c r="H48" s="30">
        <f t="shared" si="0"/>
        <v>3091</v>
      </c>
      <c r="I48" s="30">
        <f t="shared" si="0"/>
        <v>1826.4274599999999</v>
      </c>
      <c r="J48" s="30">
        <f t="shared" si="0"/>
        <v>3091</v>
      </c>
      <c r="K48" s="30"/>
      <c r="L48" s="28"/>
      <c r="M48" s="28"/>
      <c r="N48" s="28"/>
      <c r="O48" s="35"/>
    </row>
    <row r="49" spans="1:15" x14ac:dyDescent="0.25">
      <c r="A49" s="28"/>
      <c r="B49" s="28" t="s">
        <v>479</v>
      </c>
      <c r="C49" s="29"/>
      <c r="D49" s="29"/>
      <c r="E49" s="30"/>
      <c r="F49" s="30">
        <f>F24-F44</f>
        <v>873.38573000000008</v>
      </c>
      <c r="G49" s="30">
        <f t="shared" ref="G49:J49" si="1">G24-G44</f>
        <v>3816.3485999999998</v>
      </c>
      <c r="H49" s="30">
        <f t="shared" si="1"/>
        <v>3091</v>
      </c>
      <c r="I49" s="30">
        <f t="shared" si="1"/>
        <v>1826.4274599999999</v>
      </c>
      <c r="J49" s="30">
        <f t="shared" si="1"/>
        <v>3091</v>
      </c>
      <c r="K49" s="30"/>
      <c r="L49" s="28"/>
      <c r="M49" s="28"/>
      <c r="N49" s="28"/>
      <c r="O49" s="35"/>
    </row>
  </sheetData>
  <mergeCells count="2">
    <mergeCell ref="A4:O4"/>
    <mergeCell ref="A28:XFD2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1" fitToHeight="0" orientation="landscape" r:id="rId1"/>
  <headerFooter>
    <oddFooter>&amp;R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O82"/>
  <sheetViews>
    <sheetView zoomScaleNormal="100" workbookViewId="0">
      <pane ySplit="3" topLeftCell="A4" activePane="bottomLeft" state="frozen"/>
      <selection pane="bottomLeft" activeCell="A28" sqref="A28:O28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7" width="13" style="12" bestFit="1" customWidth="1"/>
    <col min="8" max="8" width="12.125" style="12" bestFit="1" customWidth="1"/>
    <col min="9" max="9" width="11.875" style="12" bestFit="1" customWidth="1"/>
    <col min="10" max="10" width="8.875" style="14" bestFit="1" customWidth="1"/>
    <col min="11" max="11" width="9.625" style="14" bestFit="1" customWidth="1"/>
    <col min="12" max="12" width="71.625" style="13" bestFit="1" customWidth="1"/>
    <col min="13" max="13" width="31.375" style="13" bestFit="1" customWidth="1"/>
    <col min="14" max="14" width="75.75" style="13" bestFit="1" customWidth="1"/>
    <col min="15" max="15" width="48.5" style="13" bestFit="1" customWidth="1"/>
    <col min="16" max="16384" width="9" style="14"/>
  </cols>
  <sheetData>
    <row r="1" spans="1:15" ht="21" x14ac:dyDescent="0.25">
      <c r="A1" s="9" t="s">
        <v>664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8" t="s">
        <v>681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</row>
    <row r="5" spans="1:15" x14ac:dyDescent="0.25">
      <c r="A5" s="6">
        <v>6</v>
      </c>
      <c r="B5" s="6"/>
      <c r="C5" s="6">
        <v>1353</v>
      </c>
      <c r="D5" s="6"/>
      <c r="E5" s="6"/>
      <c r="F5" s="7">
        <v>1408.05</v>
      </c>
      <c r="G5" s="7">
        <v>1347.08</v>
      </c>
      <c r="H5" s="7">
        <v>1300</v>
      </c>
      <c r="I5" s="7">
        <v>556.29999999999995</v>
      </c>
      <c r="J5" s="57">
        <v>1300</v>
      </c>
      <c r="K5" s="27"/>
      <c r="L5" s="8" t="s">
        <v>223</v>
      </c>
      <c r="M5" s="8"/>
      <c r="N5" s="8"/>
      <c r="O5" s="8"/>
    </row>
    <row r="6" spans="1:15" x14ac:dyDescent="0.25">
      <c r="A6" s="6">
        <v>6</v>
      </c>
      <c r="B6" s="6"/>
      <c r="C6" s="6">
        <v>1359</v>
      </c>
      <c r="D6" s="6"/>
      <c r="E6" s="6"/>
      <c r="F6" s="7">
        <v>-157</v>
      </c>
      <c r="G6" s="7">
        <v>15</v>
      </c>
      <c r="H6" s="7">
        <v>0</v>
      </c>
      <c r="I6" s="7">
        <v>55</v>
      </c>
      <c r="J6" s="44">
        <v>0</v>
      </c>
      <c r="K6" s="27"/>
      <c r="L6" s="8" t="s">
        <v>204</v>
      </c>
      <c r="M6" s="8"/>
      <c r="N6" s="8"/>
      <c r="O6" s="8"/>
    </row>
    <row r="7" spans="1:15" x14ac:dyDescent="0.25">
      <c r="A7" s="6">
        <v>6</v>
      </c>
      <c r="B7" s="6"/>
      <c r="C7" s="6">
        <v>1361</v>
      </c>
      <c r="D7" s="6">
        <v>601</v>
      </c>
      <c r="E7" s="6"/>
      <c r="F7" s="7">
        <v>7613.94</v>
      </c>
      <c r="G7" s="7">
        <v>8241.9279999999999</v>
      </c>
      <c r="H7" s="7">
        <v>7789</v>
      </c>
      <c r="I7" s="7">
        <v>3541.3649999999998</v>
      </c>
      <c r="J7" s="57">
        <v>8200</v>
      </c>
      <c r="K7" s="27"/>
      <c r="L7" s="8" t="s">
        <v>32</v>
      </c>
      <c r="M7" s="8" t="s">
        <v>224</v>
      </c>
      <c r="N7" s="8"/>
      <c r="O7" s="8"/>
    </row>
    <row r="8" spans="1:15" x14ac:dyDescent="0.25">
      <c r="A8" s="6">
        <v>6</v>
      </c>
      <c r="B8" s="6"/>
      <c r="C8" s="6">
        <v>1361</v>
      </c>
      <c r="D8" s="6">
        <v>602</v>
      </c>
      <c r="E8" s="6"/>
      <c r="F8" s="7">
        <v>2563.61</v>
      </c>
      <c r="G8" s="7">
        <v>2425.7849999999999</v>
      </c>
      <c r="H8" s="7">
        <v>2500</v>
      </c>
      <c r="I8" s="7">
        <v>1296.0999999999999</v>
      </c>
      <c r="J8" s="44">
        <v>2300</v>
      </c>
      <c r="K8" s="27"/>
      <c r="L8" s="8" t="s">
        <v>32</v>
      </c>
      <c r="M8" s="8" t="s">
        <v>225</v>
      </c>
      <c r="N8" s="8"/>
      <c r="O8" s="8"/>
    </row>
    <row r="9" spans="1:15" x14ac:dyDescent="0.25">
      <c r="A9" s="6">
        <v>6</v>
      </c>
      <c r="B9" s="6"/>
      <c r="C9" s="6">
        <v>1361</v>
      </c>
      <c r="D9" s="6">
        <v>604</v>
      </c>
      <c r="E9" s="6"/>
      <c r="F9" s="7">
        <v>13.085000000000001</v>
      </c>
      <c r="G9" s="7">
        <v>16.556999999999999</v>
      </c>
      <c r="H9" s="7">
        <v>10</v>
      </c>
      <c r="I9" s="7">
        <v>7.62</v>
      </c>
      <c r="J9" s="27"/>
      <c r="K9" s="27"/>
      <c r="L9" s="8" t="s">
        <v>32</v>
      </c>
      <c r="M9" s="8" t="s">
        <v>226</v>
      </c>
      <c r="N9" s="8"/>
      <c r="O9" s="8"/>
    </row>
    <row r="10" spans="1:15" x14ac:dyDescent="0.25">
      <c r="A10" s="6">
        <v>6</v>
      </c>
      <c r="B10" s="6"/>
      <c r="C10" s="6">
        <v>1361</v>
      </c>
      <c r="D10" s="6">
        <v>605</v>
      </c>
      <c r="E10" s="6"/>
      <c r="F10" s="7">
        <v>278.13</v>
      </c>
      <c r="G10" s="7">
        <v>606.95000000000005</v>
      </c>
      <c r="H10" s="7">
        <v>200</v>
      </c>
      <c r="I10" s="7">
        <v>66.5</v>
      </c>
      <c r="J10" s="44">
        <v>150</v>
      </c>
      <c r="K10" s="27"/>
      <c r="L10" s="8" t="s">
        <v>32</v>
      </c>
      <c r="M10" s="8" t="s">
        <v>227</v>
      </c>
      <c r="N10" s="8"/>
      <c r="O10" s="8"/>
    </row>
    <row r="11" spans="1:15" x14ac:dyDescent="0.25">
      <c r="A11" s="6">
        <v>6</v>
      </c>
      <c r="B11" s="6"/>
      <c r="C11" s="6">
        <v>1361</v>
      </c>
      <c r="D11" s="6">
        <v>607</v>
      </c>
      <c r="E11" s="6"/>
      <c r="F11" s="7">
        <v>0.15</v>
      </c>
      <c r="G11" s="7">
        <v>0</v>
      </c>
      <c r="H11" s="7">
        <v>1</v>
      </c>
      <c r="I11" s="7">
        <v>1.47</v>
      </c>
      <c r="J11" s="27"/>
      <c r="K11" s="27"/>
      <c r="L11" s="8" t="s">
        <v>32</v>
      </c>
      <c r="M11" s="8" t="s">
        <v>228</v>
      </c>
      <c r="N11" s="8"/>
      <c r="O11" s="8"/>
    </row>
    <row r="12" spans="1:15" x14ac:dyDescent="0.25">
      <c r="A12" s="6">
        <v>6</v>
      </c>
      <c r="B12" s="6"/>
      <c r="C12" s="6">
        <v>4111</v>
      </c>
      <c r="D12" s="6"/>
      <c r="E12" s="6">
        <v>98008</v>
      </c>
      <c r="F12" s="7">
        <v>20</v>
      </c>
      <c r="G12" s="7">
        <v>1083</v>
      </c>
      <c r="H12" s="7">
        <v>0</v>
      </c>
      <c r="I12" s="7">
        <v>0</v>
      </c>
      <c r="J12" s="44">
        <v>0</v>
      </c>
      <c r="K12" s="27"/>
      <c r="L12" s="8" t="s">
        <v>229</v>
      </c>
      <c r="M12" s="8"/>
      <c r="N12" s="8" t="s">
        <v>230</v>
      </c>
      <c r="O12" s="8"/>
    </row>
    <row r="13" spans="1:15" x14ac:dyDescent="0.25">
      <c r="A13" s="6">
        <v>6</v>
      </c>
      <c r="B13" s="6"/>
      <c r="C13" s="6">
        <v>4111</v>
      </c>
      <c r="D13" s="6"/>
      <c r="E13" s="6">
        <v>98071</v>
      </c>
      <c r="F13" s="7">
        <v>0</v>
      </c>
      <c r="G13" s="7">
        <v>1300</v>
      </c>
      <c r="H13" s="7">
        <v>0</v>
      </c>
      <c r="I13" s="7">
        <v>0</v>
      </c>
      <c r="J13" s="44">
        <v>0</v>
      </c>
      <c r="K13" s="27"/>
      <c r="L13" s="8" t="s">
        <v>229</v>
      </c>
      <c r="M13" s="8"/>
      <c r="N13" s="8" t="s">
        <v>231</v>
      </c>
      <c r="O13" s="8"/>
    </row>
    <row r="14" spans="1:15" x14ac:dyDescent="0.25">
      <c r="A14" s="6">
        <v>6</v>
      </c>
      <c r="B14" s="6"/>
      <c r="C14" s="6">
        <v>4111</v>
      </c>
      <c r="D14" s="6"/>
      <c r="E14" s="6">
        <v>98193</v>
      </c>
      <c r="F14" s="7">
        <v>1489</v>
      </c>
      <c r="G14" s="7">
        <v>0</v>
      </c>
      <c r="H14" s="7">
        <v>0</v>
      </c>
      <c r="I14" s="7">
        <v>0</v>
      </c>
      <c r="J14" s="44">
        <v>0</v>
      </c>
      <c r="K14" s="27"/>
      <c r="L14" s="8" t="s">
        <v>229</v>
      </c>
      <c r="M14" s="8"/>
      <c r="N14" s="8" t="s">
        <v>232</v>
      </c>
      <c r="O14" s="8"/>
    </row>
    <row r="15" spans="1:15" x14ac:dyDescent="0.25">
      <c r="A15" s="6">
        <v>6</v>
      </c>
      <c r="B15" s="6"/>
      <c r="C15" s="6">
        <v>4111</v>
      </c>
      <c r="D15" s="6"/>
      <c r="E15" s="6">
        <v>98348</v>
      </c>
      <c r="F15" s="7">
        <v>0</v>
      </c>
      <c r="G15" s="7">
        <v>0</v>
      </c>
      <c r="H15" s="7">
        <v>0</v>
      </c>
      <c r="I15" s="7">
        <v>1200</v>
      </c>
      <c r="J15" s="27"/>
      <c r="K15" s="27"/>
      <c r="L15" s="8" t="s">
        <v>229</v>
      </c>
      <c r="M15" s="8"/>
      <c r="N15" s="8" t="s">
        <v>233</v>
      </c>
      <c r="O15" s="8"/>
    </row>
    <row r="16" spans="1:15" x14ac:dyDescent="0.25">
      <c r="A16" s="6">
        <v>6</v>
      </c>
      <c r="B16" s="6">
        <v>2212</v>
      </c>
      <c r="C16" s="6">
        <v>2212</v>
      </c>
      <c r="D16" s="6"/>
      <c r="E16" s="6"/>
      <c r="F16" s="7">
        <v>3072.8312599999999</v>
      </c>
      <c r="G16" s="7">
        <v>3073.7857300000001</v>
      </c>
      <c r="H16" s="7">
        <v>5000</v>
      </c>
      <c r="I16" s="7">
        <v>1446.87283</v>
      </c>
      <c r="J16" s="57">
        <v>4500</v>
      </c>
      <c r="K16" s="27"/>
      <c r="L16" s="8" t="s">
        <v>48</v>
      </c>
      <c r="M16" s="8"/>
      <c r="N16" s="8"/>
      <c r="O16" s="8" t="s">
        <v>117</v>
      </c>
    </row>
    <row r="17" spans="1:15" x14ac:dyDescent="0.25">
      <c r="A17" s="6">
        <v>6</v>
      </c>
      <c r="B17" s="6">
        <v>2212</v>
      </c>
      <c r="C17" s="6">
        <v>2212</v>
      </c>
      <c r="D17" s="6">
        <v>608</v>
      </c>
      <c r="E17" s="6"/>
      <c r="F17" s="7">
        <v>354.19042999999999</v>
      </c>
      <c r="G17" s="7">
        <v>185.81626</v>
      </c>
      <c r="H17" s="7">
        <v>0</v>
      </c>
      <c r="I17" s="7">
        <v>45.694000000000003</v>
      </c>
      <c r="J17" s="44">
        <v>0</v>
      </c>
      <c r="K17" s="27"/>
      <c r="L17" s="8" t="s">
        <v>48</v>
      </c>
      <c r="M17" s="8" t="s">
        <v>234</v>
      </c>
      <c r="N17" s="8"/>
      <c r="O17" s="8" t="s">
        <v>117</v>
      </c>
    </row>
    <row r="18" spans="1:15" x14ac:dyDescent="0.25">
      <c r="A18" s="6">
        <v>6</v>
      </c>
      <c r="B18" s="6">
        <v>6171</v>
      </c>
      <c r="C18" s="6">
        <v>2111</v>
      </c>
      <c r="D18" s="6"/>
      <c r="E18" s="6"/>
      <c r="F18" s="7">
        <v>6.7949999999999999</v>
      </c>
      <c r="G18" s="7">
        <v>8.3577600000000007</v>
      </c>
      <c r="H18" s="7">
        <v>6</v>
      </c>
      <c r="I18" s="7">
        <v>2.9453399999999998</v>
      </c>
      <c r="J18" s="57">
        <v>6</v>
      </c>
      <c r="K18" s="27"/>
      <c r="L18" s="8" t="s">
        <v>45</v>
      </c>
      <c r="M18" s="8"/>
      <c r="N18" s="8"/>
      <c r="O18" s="8" t="s">
        <v>47</v>
      </c>
    </row>
    <row r="19" spans="1:15" x14ac:dyDescent="0.25">
      <c r="A19" s="6">
        <v>6</v>
      </c>
      <c r="B19" s="6">
        <v>6171</v>
      </c>
      <c r="C19" s="6">
        <v>2212</v>
      </c>
      <c r="D19" s="6"/>
      <c r="E19" s="6"/>
      <c r="F19" s="7">
        <v>462.3</v>
      </c>
      <c r="G19" s="7">
        <v>353.7</v>
      </c>
      <c r="H19" s="7">
        <v>200</v>
      </c>
      <c r="I19" s="7">
        <v>160.1</v>
      </c>
      <c r="J19" s="44">
        <v>300</v>
      </c>
      <c r="K19" s="27"/>
      <c r="L19" s="8" t="s">
        <v>48</v>
      </c>
      <c r="M19" s="8"/>
      <c r="N19" s="8"/>
      <c r="O19" s="8" t="s">
        <v>47</v>
      </c>
    </row>
    <row r="20" spans="1:15" x14ac:dyDescent="0.25">
      <c r="A20" s="6">
        <v>6</v>
      </c>
      <c r="B20" s="6">
        <v>6171</v>
      </c>
      <c r="C20" s="6">
        <v>2212</v>
      </c>
      <c r="D20" s="6">
        <v>603</v>
      </c>
      <c r="E20" s="6"/>
      <c r="F20" s="7">
        <v>445.97784999999999</v>
      </c>
      <c r="G20" s="7">
        <v>409.70862</v>
      </c>
      <c r="H20" s="7">
        <v>700</v>
      </c>
      <c r="I20" s="7">
        <v>206.68099000000001</v>
      </c>
      <c r="J20" s="44">
        <v>700</v>
      </c>
      <c r="K20" s="27"/>
      <c r="L20" s="8" t="s">
        <v>48</v>
      </c>
      <c r="M20" s="8" t="s">
        <v>235</v>
      </c>
      <c r="N20" s="8"/>
      <c r="O20" s="8" t="s">
        <v>47</v>
      </c>
    </row>
    <row r="21" spans="1:15" x14ac:dyDescent="0.25">
      <c r="A21" s="6">
        <v>6</v>
      </c>
      <c r="B21" s="6">
        <v>6171</v>
      </c>
      <c r="C21" s="6">
        <v>2212</v>
      </c>
      <c r="D21" s="6">
        <v>606</v>
      </c>
      <c r="E21" s="6"/>
      <c r="F21" s="7">
        <v>32</v>
      </c>
      <c r="G21" s="7">
        <v>52.05</v>
      </c>
      <c r="H21" s="7">
        <v>10</v>
      </c>
      <c r="I21" s="7">
        <v>61.05</v>
      </c>
      <c r="J21" s="27"/>
      <c r="K21" s="27"/>
      <c r="L21" s="8" t="s">
        <v>48</v>
      </c>
      <c r="M21" s="8" t="s">
        <v>236</v>
      </c>
      <c r="N21" s="8"/>
      <c r="O21" s="8" t="s">
        <v>47</v>
      </c>
    </row>
    <row r="22" spans="1:15" x14ac:dyDescent="0.25">
      <c r="A22" s="6">
        <v>6</v>
      </c>
      <c r="B22" s="6">
        <v>6409</v>
      </c>
      <c r="C22" s="6">
        <v>2310</v>
      </c>
      <c r="D22" s="6"/>
      <c r="E22" s="6"/>
      <c r="F22" s="7">
        <v>14.750500000000001</v>
      </c>
      <c r="G22" s="7">
        <v>17.695499999999999</v>
      </c>
      <c r="H22" s="7">
        <v>10</v>
      </c>
      <c r="I22" s="7">
        <v>5.2184999999999997</v>
      </c>
      <c r="J22" s="7">
        <v>10</v>
      </c>
      <c r="K22" s="7"/>
      <c r="L22" s="8" t="s">
        <v>133</v>
      </c>
      <c r="M22" s="8"/>
      <c r="N22" s="8"/>
      <c r="O22" s="8" t="s">
        <v>60</v>
      </c>
    </row>
    <row r="23" spans="1:15" x14ac:dyDescent="0.25">
      <c r="A23" s="6"/>
      <c r="B23" s="6"/>
      <c r="C23" s="6"/>
      <c r="D23" s="6"/>
      <c r="E23" s="6"/>
      <c r="F23" s="7"/>
      <c r="G23" s="7"/>
      <c r="H23" s="7"/>
      <c r="I23" s="7"/>
      <c r="J23" s="7"/>
      <c r="K23" s="7"/>
      <c r="L23" s="8"/>
      <c r="M23" s="8"/>
      <c r="N23" s="8"/>
      <c r="O23" s="8"/>
    </row>
    <row r="24" spans="1:15" x14ac:dyDescent="0.25">
      <c r="A24" s="29"/>
      <c r="B24" s="28" t="s">
        <v>481</v>
      </c>
      <c r="C24" s="29"/>
      <c r="D24" s="29"/>
      <c r="E24" s="29"/>
      <c r="F24" s="30">
        <v>17617.81004</v>
      </c>
      <c r="G24" s="30">
        <v>19137.41387</v>
      </c>
      <c r="H24" s="30">
        <v>17726</v>
      </c>
      <c r="I24" s="30">
        <v>8652.9166600000008</v>
      </c>
      <c r="J24" s="30">
        <f>SUM(J5:J22)</f>
        <v>17466</v>
      </c>
      <c r="K24" s="30"/>
      <c r="L24" s="28"/>
      <c r="M24" s="28"/>
      <c r="N24" s="28"/>
      <c r="O24" s="28"/>
    </row>
    <row r="25" spans="1:15" x14ac:dyDescent="0.25">
      <c r="A25" s="6"/>
      <c r="B25" s="6"/>
      <c r="C25" s="6"/>
      <c r="D25" s="6"/>
      <c r="E25" s="6"/>
      <c r="F25" s="7"/>
      <c r="G25" s="7"/>
      <c r="H25" s="7"/>
      <c r="I25" s="7"/>
      <c r="J25" s="7"/>
      <c r="K25" s="7"/>
      <c r="L25" s="8"/>
      <c r="M25" s="8"/>
      <c r="N25" s="8"/>
      <c r="O25" s="8"/>
    </row>
    <row r="26" spans="1:15" x14ac:dyDescent="0.25">
      <c r="A26" s="31"/>
      <c r="B26" s="31" t="s">
        <v>237</v>
      </c>
      <c r="C26" s="31"/>
      <c r="D26" s="31"/>
      <c r="E26" s="31"/>
      <c r="F26" s="32">
        <v>17617.81004</v>
      </c>
      <c r="G26" s="32">
        <v>19137.41387</v>
      </c>
      <c r="H26" s="32">
        <v>17726</v>
      </c>
      <c r="I26" s="32">
        <v>8652.9166600000008</v>
      </c>
      <c r="J26" s="32">
        <f>J24</f>
        <v>17466</v>
      </c>
      <c r="K26" s="32"/>
      <c r="L26" s="33"/>
      <c r="M26" s="33"/>
      <c r="N26" s="33"/>
      <c r="O26" s="33"/>
    </row>
    <row r="27" spans="1:15" x14ac:dyDescent="0.25">
      <c r="A27" s="47"/>
      <c r="B27" s="47"/>
      <c r="C27" s="47"/>
      <c r="D27" s="47"/>
      <c r="E27" s="47"/>
      <c r="F27" s="48"/>
      <c r="G27" s="48"/>
      <c r="H27" s="48"/>
      <c r="I27" s="48"/>
      <c r="J27" s="48"/>
      <c r="K27" s="48"/>
      <c r="L27" s="49"/>
      <c r="M27" s="49"/>
      <c r="N27" s="49"/>
      <c r="O27" s="49"/>
    </row>
    <row r="28" spans="1:15" x14ac:dyDescent="0.25">
      <c r="A28" s="93" t="s">
        <v>680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5"/>
    </row>
    <row r="29" spans="1:15" x14ac:dyDescent="0.25">
      <c r="A29" s="6">
        <v>6</v>
      </c>
      <c r="B29" s="6">
        <v>3399</v>
      </c>
      <c r="C29" s="6">
        <v>5139</v>
      </c>
      <c r="D29" s="6"/>
      <c r="E29" s="6"/>
      <c r="F29" s="7">
        <v>7.9950000000000001</v>
      </c>
      <c r="G29" s="7">
        <v>57.805999999999997</v>
      </c>
      <c r="H29" s="7">
        <v>70</v>
      </c>
      <c r="I29" s="7">
        <v>37.677</v>
      </c>
      <c r="J29" s="7">
        <v>70</v>
      </c>
      <c r="K29" s="7"/>
      <c r="L29" s="8" t="s">
        <v>82</v>
      </c>
      <c r="M29" s="8"/>
      <c r="N29" s="8"/>
      <c r="O29" s="8" t="s">
        <v>238</v>
      </c>
    </row>
    <row r="30" spans="1:15" x14ac:dyDescent="0.25">
      <c r="A30" s="6">
        <v>6</v>
      </c>
      <c r="B30" s="6">
        <v>3399</v>
      </c>
      <c r="C30" s="6">
        <v>5169</v>
      </c>
      <c r="D30" s="6"/>
      <c r="E30" s="6"/>
      <c r="F30" s="7">
        <v>31.8</v>
      </c>
      <c r="G30" s="7">
        <v>23.4</v>
      </c>
      <c r="H30" s="7">
        <v>70</v>
      </c>
      <c r="I30" s="7">
        <v>7.3</v>
      </c>
      <c r="J30" s="44">
        <v>70</v>
      </c>
      <c r="K30" s="27"/>
      <c r="L30" s="8" t="s">
        <v>84</v>
      </c>
      <c r="M30" s="8"/>
      <c r="N30" s="8"/>
      <c r="O30" s="8" t="s">
        <v>238</v>
      </c>
    </row>
    <row r="31" spans="1:15" x14ac:dyDescent="0.25">
      <c r="A31" s="6">
        <v>6</v>
      </c>
      <c r="B31" s="6">
        <v>3399</v>
      </c>
      <c r="C31" s="6">
        <v>5194</v>
      </c>
      <c r="D31" s="6"/>
      <c r="E31" s="6"/>
      <c r="F31" s="7">
        <v>95.007999999999996</v>
      </c>
      <c r="G31" s="7">
        <v>83.724999999999994</v>
      </c>
      <c r="H31" s="7">
        <v>100</v>
      </c>
      <c r="I31" s="7">
        <v>24.241</v>
      </c>
      <c r="J31" s="44">
        <v>100</v>
      </c>
      <c r="K31" s="27"/>
      <c r="L31" s="8" t="s">
        <v>187</v>
      </c>
      <c r="M31" s="8"/>
      <c r="N31" s="8"/>
      <c r="O31" s="8" t="s">
        <v>238</v>
      </c>
    </row>
    <row r="32" spans="1:15" x14ac:dyDescent="0.25">
      <c r="A32" s="6">
        <v>6</v>
      </c>
      <c r="B32" s="6">
        <v>3399</v>
      </c>
      <c r="C32" s="6">
        <v>5492</v>
      </c>
      <c r="D32" s="6"/>
      <c r="E32" s="6"/>
      <c r="F32" s="7">
        <v>5</v>
      </c>
      <c r="G32" s="7">
        <v>5</v>
      </c>
      <c r="H32" s="7">
        <v>10</v>
      </c>
      <c r="I32" s="7">
        <v>5</v>
      </c>
      <c r="J32" s="44">
        <v>10</v>
      </c>
      <c r="K32" s="27"/>
      <c r="L32" s="8" t="s">
        <v>159</v>
      </c>
      <c r="M32" s="8"/>
      <c r="N32" s="8"/>
      <c r="O32" s="8" t="s">
        <v>238</v>
      </c>
    </row>
    <row r="33" spans="1:15" x14ac:dyDescent="0.25">
      <c r="A33" s="6">
        <v>6</v>
      </c>
      <c r="B33" s="6">
        <v>6112</v>
      </c>
      <c r="C33" s="6">
        <v>5179</v>
      </c>
      <c r="D33" s="6"/>
      <c r="E33" s="6"/>
      <c r="F33" s="7">
        <v>88</v>
      </c>
      <c r="G33" s="7">
        <v>80</v>
      </c>
      <c r="H33" s="7">
        <v>120</v>
      </c>
      <c r="I33" s="7">
        <v>11</v>
      </c>
      <c r="J33" s="44">
        <v>120</v>
      </c>
      <c r="K33" s="27"/>
      <c r="L33" s="8" t="s">
        <v>85</v>
      </c>
      <c r="M33" s="8"/>
      <c r="N33" s="8"/>
      <c r="O33" s="8" t="s">
        <v>239</v>
      </c>
    </row>
    <row r="34" spans="1:15" x14ac:dyDescent="0.25">
      <c r="A34" s="6">
        <v>6</v>
      </c>
      <c r="B34" s="6">
        <v>6114</v>
      </c>
      <c r="C34" s="6">
        <v>5019</v>
      </c>
      <c r="D34" s="6"/>
      <c r="E34" s="6">
        <v>98071</v>
      </c>
      <c r="F34" s="7">
        <v>0</v>
      </c>
      <c r="G34" s="7">
        <v>5.5919999999999996</v>
      </c>
      <c r="H34" s="7">
        <v>0</v>
      </c>
      <c r="I34" s="7">
        <v>0</v>
      </c>
      <c r="J34" s="27"/>
      <c r="K34" s="27"/>
      <c r="L34" s="8" t="s">
        <v>240</v>
      </c>
      <c r="M34" s="8"/>
      <c r="N34" s="8" t="s">
        <v>231</v>
      </c>
      <c r="O34" s="8" t="s">
        <v>241</v>
      </c>
    </row>
    <row r="35" spans="1:15" x14ac:dyDescent="0.25">
      <c r="A35" s="6">
        <v>6</v>
      </c>
      <c r="B35" s="6">
        <v>6114</v>
      </c>
      <c r="C35" s="6">
        <v>5021</v>
      </c>
      <c r="D35" s="6"/>
      <c r="E35" s="6">
        <v>98071</v>
      </c>
      <c r="F35" s="7">
        <v>0</v>
      </c>
      <c r="G35" s="7">
        <v>778.678</v>
      </c>
      <c r="H35" s="7">
        <v>0</v>
      </c>
      <c r="I35" s="7">
        <v>0</v>
      </c>
      <c r="J35" s="27"/>
      <c r="K35" s="27"/>
      <c r="L35" s="8" t="s">
        <v>242</v>
      </c>
      <c r="M35" s="8"/>
      <c r="N35" s="8" t="s">
        <v>231</v>
      </c>
      <c r="O35" s="8" t="s">
        <v>241</v>
      </c>
    </row>
    <row r="36" spans="1:15" x14ac:dyDescent="0.25">
      <c r="A36" s="6">
        <v>6</v>
      </c>
      <c r="B36" s="6">
        <v>6114</v>
      </c>
      <c r="C36" s="6">
        <v>5139</v>
      </c>
      <c r="D36" s="6"/>
      <c r="E36" s="6">
        <v>98071</v>
      </c>
      <c r="F36" s="7">
        <v>0</v>
      </c>
      <c r="G36" s="7">
        <v>1.2769999999999999</v>
      </c>
      <c r="H36" s="7">
        <v>0</v>
      </c>
      <c r="I36" s="7">
        <v>0</v>
      </c>
      <c r="J36" s="27"/>
      <c r="K36" s="27"/>
      <c r="L36" s="8" t="s">
        <v>82</v>
      </c>
      <c r="M36" s="8"/>
      <c r="N36" s="8" t="s">
        <v>231</v>
      </c>
      <c r="O36" s="8" t="s">
        <v>241</v>
      </c>
    </row>
    <row r="37" spans="1:15" x14ac:dyDescent="0.25">
      <c r="A37" s="6">
        <v>6</v>
      </c>
      <c r="B37" s="6">
        <v>6114</v>
      </c>
      <c r="C37" s="6">
        <v>5152</v>
      </c>
      <c r="D37" s="6"/>
      <c r="E37" s="6">
        <v>98071</v>
      </c>
      <c r="F37" s="7">
        <v>0</v>
      </c>
      <c r="G37" s="7">
        <v>1.595</v>
      </c>
      <c r="H37" s="7">
        <v>0</v>
      </c>
      <c r="I37" s="7">
        <v>0</v>
      </c>
      <c r="J37" s="27"/>
      <c r="K37" s="27"/>
      <c r="L37" s="8" t="s">
        <v>147</v>
      </c>
      <c r="M37" s="8"/>
      <c r="N37" s="8" t="s">
        <v>231</v>
      </c>
      <c r="O37" s="8" t="s">
        <v>241</v>
      </c>
    </row>
    <row r="38" spans="1:15" x14ac:dyDescent="0.25">
      <c r="A38" s="6">
        <v>6</v>
      </c>
      <c r="B38" s="6">
        <v>6114</v>
      </c>
      <c r="C38" s="6">
        <v>5161</v>
      </c>
      <c r="D38" s="6"/>
      <c r="E38" s="6">
        <v>98071</v>
      </c>
      <c r="F38" s="7">
        <v>0</v>
      </c>
      <c r="G38" s="7">
        <v>18.642800000000001</v>
      </c>
      <c r="H38" s="7">
        <v>0</v>
      </c>
      <c r="I38" s="7">
        <v>0</v>
      </c>
      <c r="J38" s="27"/>
      <c r="K38" s="27"/>
      <c r="L38" s="8" t="s">
        <v>193</v>
      </c>
      <c r="M38" s="8"/>
      <c r="N38" s="8" t="s">
        <v>231</v>
      </c>
      <c r="O38" s="8" t="s">
        <v>241</v>
      </c>
    </row>
    <row r="39" spans="1:15" x14ac:dyDescent="0.25">
      <c r="A39" s="6">
        <v>6</v>
      </c>
      <c r="B39" s="6">
        <v>6114</v>
      </c>
      <c r="C39" s="6">
        <v>5164</v>
      </c>
      <c r="D39" s="6"/>
      <c r="E39" s="6">
        <v>98071</v>
      </c>
      <c r="F39" s="7">
        <v>0</v>
      </c>
      <c r="G39" s="7">
        <v>10</v>
      </c>
      <c r="H39" s="7">
        <v>0</v>
      </c>
      <c r="I39" s="7">
        <v>0</v>
      </c>
      <c r="J39" s="27"/>
      <c r="K39" s="27"/>
      <c r="L39" s="8" t="s">
        <v>148</v>
      </c>
      <c r="M39" s="8"/>
      <c r="N39" s="8" t="s">
        <v>231</v>
      </c>
      <c r="O39" s="8" t="s">
        <v>241</v>
      </c>
    </row>
    <row r="40" spans="1:15" x14ac:dyDescent="0.25">
      <c r="A40" s="6">
        <v>6</v>
      </c>
      <c r="B40" s="6">
        <v>6114</v>
      </c>
      <c r="C40" s="6">
        <v>5169</v>
      </c>
      <c r="D40" s="6"/>
      <c r="E40" s="6">
        <v>98071</v>
      </c>
      <c r="F40" s="7">
        <v>0</v>
      </c>
      <c r="G40" s="7">
        <v>95.280320000000003</v>
      </c>
      <c r="H40" s="7">
        <v>0</v>
      </c>
      <c r="I40" s="7">
        <v>0</v>
      </c>
      <c r="J40" s="27"/>
      <c r="K40" s="27"/>
      <c r="L40" s="8" t="s">
        <v>84</v>
      </c>
      <c r="M40" s="8"/>
      <c r="N40" s="8" t="s">
        <v>231</v>
      </c>
      <c r="O40" s="8" t="s">
        <v>241</v>
      </c>
    </row>
    <row r="41" spans="1:15" x14ac:dyDescent="0.25">
      <c r="A41" s="6">
        <v>6</v>
      </c>
      <c r="B41" s="6">
        <v>6115</v>
      </c>
      <c r="C41" s="6">
        <v>5019</v>
      </c>
      <c r="D41" s="6"/>
      <c r="E41" s="6">
        <v>98193</v>
      </c>
      <c r="F41" s="7">
        <v>9.5169999999999995</v>
      </c>
      <c r="G41" s="7">
        <v>0</v>
      </c>
      <c r="H41" s="7">
        <v>0</v>
      </c>
      <c r="I41" s="7">
        <v>0</v>
      </c>
      <c r="J41" s="27"/>
      <c r="K41" s="27"/>
      <c r="L41" s="8" t="s">
        <v>240</v>
      </c>
      <c r="M41" s="8"/>
      <c r="N41" s="8" t="s">
        <v>232</v>
      </c>
      <c r="O41" s="8" t="s">
        <v>243</v>
      </c>
    </row>
    <row r="42" spans="1:15" x14ac:dyDescent="0.25">
      <c r="A42" s="6">
        <v>6</v>
      </c>
      <c r="B42" s="6">
        <v>6115</v>
      </c>
      <c r="C42" s="6">
        <v>5021</v>
      </c>
      <c r="D42" s="6"/>
      <c r="E42" s="6">
        <v>98193</v>
      </c>
      <c r="F42" s="7">
        <v>907.42399999999998</v>
      </c>
      <c r="G42" s="7">
        <v>0</v>
      </c>
      <c r="H42" s="7">
        <v>0</v>
      </c>
      <c r="I42" s="7">
        <v>0</v>
      </c>
      <c r="J42" s="27"/>
      <c r="K42" s="27"/>
      <c r="L42" s="8" t="s">
        <v>242</v>
      </c>
      <c r="M42" s="8"/>
      <c r="N42" s="8" t="s">
        <v>232</v>
      </c>
      <c r="O42" s="8" t="s">
        <v>243</v>
      </c>
    </row>
    <row r="43" spans="1:15" x14ac:dyDescent="0.25">
      <c r="A43" s="6">
        <v>6</v>
      </c>
      <c r="B43" s="6">
        <v>6115</v>
      </c>
      <c r="C43" s="6">
        <v>5139</v>
      </c>
      <c r="D43" s="6"/>
      <c r="E43" s="6">
        <v>98193</v>
      </c>
      <c r="F43" s="7">
        <v>1.1879999999999999</v>
      </c>
      <c r="G43" s="7">
        <v>0</v>
      </c>
      <c r="H43" s="7">
        <v>0</v>
      </c>
      <c r="I43" s="7">
        <v>0</v>
      </c>
      <c r="J43" s="27"/>
      <c r="K43" s="27"/>
      <c r="L43" s="8" t="s">
        <v>82</v>
      </c>
      <c r="M43" s="8"/>
      <c r="N43" s="8" t="s">
        <v>232</v>
      </c>
      <c r="O43" s="8" t="s">
        <v>243</v>
      </c>
    </row>
    <row r="44" spans="1:15" x14ac:dyDescent="0.25">
      <c r="A44" s="6">
        <v>6</v>
      </c>
      <c r="B44" s="6">
        <v>6115</v>
      </c>
      <c r="C44" s="6">
        <v>5151</v>
      </c>
      <c r="D44" s="6"/>
      <c r="E44" s="6">
        <v>98193</v>
      </c>
      <c r="F44" s="7">
        <v>0.39665</v>
      </c>
      <c r="G44" s="7">
        <v>0</v>
      </c>
      <c r="H44" s="7">
        <v>0</v>
      </c>
      <c r="I44" s="7">
        <v>0</v>
      </c>
      <c r="J44" s="27"/>
      <c r="K44" s="27"/>
      <c r="L44" s="8" t="s">
        <v>142</v>
      </c>
      <c r="M44" s="8"/>
      <c r="N44" s="8" t="s">
        <v>232</v>
      </c>
      <c r="O44" s="8" t="s">
        <v>243</v>
      </c>
    </row>
    <row r="45" spans="1:15" x14ac:dyDescent="0.25">
      <c r="A45" s="6">
        <v>6</v>
      </c>
      <c r="B45" s="6">
        <v>6115</v>
      </c>
      <c r="C45" s="6">
        <v>5152</v>
      </c>
      <c r="D45" s="6"/>
      <c r="E45" s="6">
        <v>98193</v>
      </c>
      <c r="F45" s="7">
        <v>1.3120000000000001</v>
      </c>
      <c r="G45" s="7">
        <v>0</v>
      </c>
      <c r="H45" s="7">
        <v>0</v>
      </c>
      <c r="I45" s="7">
        <v>0</v>
      </c>
      <c r="J45" s="27"/>
      <c r="K45" s="27"/>
      <c r="L45" s="8" t="s">
        <v>147</v>
      </c>
      <c r="M45" s="8"/>
      <c r="N45" s="8" t="s">
        <v>232</v>
      </c>
      <c r="O45" s="8" t="s">
        <v>243</v>
      </c>
    </row>
    <row r="46" spans="1:15" x14ac:dyDescent="0.25">
      <c r="A46" s="6">
        <v>6</v>
      </c>
      <c r="B46" s="6">
        <v>6115</v>
      </c>
      <c r="C46" s="6">
        <v>5154</v>
      </c>
      <c r="D46" s="6"/>
      <c r="E46" s="6">
        <v>98193</v>
      </c>
      <c r="F46" s="7">
        <v>1.0943499999999999</v>
      </c>
      <c r="G46" s="7">
        <v>0</v>
      </c>
      <c r="H46" s="7">
        <v>0</v>
      </c>
      <c r="I46" s="7">
        <v>0</v>
      </c>
      <c r="J46" s="27"/>
      <c r="K46" s="27"/>
      <c r="L46" s="8" t="s">
        <v>144</v>
      </c>
      <c r="M46" s="8"/>
      <c r="N46" s="8" t="s">
        <v>232</v>
      </c>
      <c r="O46" s="8" t="s">
        <v>243</v>
      </c>
    </row>
    <row r="47" spans="1:15" x14ac:dyDescent="0.25">
      <c r="A47" s="6">
        <v>6</v>
      </c>
      <c r="B47" s="6">
        <v>6115</v>
      </c>
      <c r="C47" s="6">
        <v>5156</v>
      </c>
      <c r="D47" s="6"/>
      <c r="E47" s="6">
        <v>98193</v>
      </c>
      <c r="F47" s="7">
        <v>2.8527800000000001</v>
      </c>
      <c r="G47" s="7">
        <v>0</v>
      </c>
      <c r="H47" s="7">
        <v>0</v>
      </c>
      <c r="I47" s="7">
        <v>0</v>
      </c>
      <c r="J47" s="27"/>
      <c r="K47" s="27"/>
      <c r="L47" s="8" t="s">
        <v>244</v>
      </c>
      <c r="M47" s="8"/>
      <c r="N47" s="8" t="s">
        <v>232</v>
      </c>
      <c r="O47" s="8" t="s">
        <v>243</v>
      </c>
    </row>
    <row r="48" spans="1:15" x14ac:dyDescent="0.25">
      <c r="A48" s="6">
        <v>6</v>
      </c>
      <c r="B48" s="6">
        <v>6115</v>
      </c>
      <c r="C48" s="6">
        <v>5161</v>
      </c>
      <c r="D48" s="6"/>
      <c r="E48" s="6">
        <v>98008</v>
      </c>
      <c r="F48" s="7">
        <v>10.6134</v>
      </c>
      <c r="G48" s="7">
        <v>0</v>
      </c>
      <c r="H48" s="7">
        <v>0</v>
      </c>
      <c r="I48" s="7">
        <v>0</v>
      </c>
      <c r="J48" s="27"/>
      <c r="K48" s="27"/>
      <c r="L48" s="8" t="s">
        <v>193</v>
      </c>
      <c r="M48" s="8"/>
      <c r="N48" s="8" t="s">
        <v>230</v>
      </c>
      <c r="O48" s="8" t="s">
        <v>243</v>
      </c>
    </row>
    <row r="49" spans="1:15" x14ac:dyDescent="0.25">
      <c r="A49" s="6">
        <v>6</v>
      </c>
      <c r="B49" s="6">
        <v>6115</v>
      </c>
      <c r="C49" s="6">
        <v>5161</v>
      </c>
      <c r="D49" s="6"/>
      <c r="E49" s="6">
        <v>98193</v>
      </c>
      <c r="F49" s="7">
        <v>9.5398999999999994</v>
      </c>
      <c r="G49" s="7">
        <v>0</v>
      </c>
      <c r="H49" s="7">
        <v>0</v>
      </c>
      <c r="I49" s="7">
        <v>0</v>
      </c>
      <c r="J49" s="27"/>
      <c r="K49" s="27"/>
      <c r="L49" s="8" t="s">
        <v>193</v>
      </c>
      <c r="M49" s="8"/>
      <c r="N49" s="8" t="s">
        <v>232</v>
      </c>
      <c r="O49" s="8" t="s">
        <v>243</v>
      </c>
    </row>
    <row r="50" spans="1:15" x14ac:dyDescent="0.25">
      <c r="A50" s="6">
        <v>6</v>
      </c>
      <c r="B50" s="6">
        <v>6115</v>
      </c>
      <c r="C50" s="6">
        <v>5164</v>
      </c>
      <c r="D50" s="6"/>
      <c r="E50" s="6">
        <v>98193</v>
      </c>
      <c r="F50" s="7">
        <v>19.396000000000001</v>
      </c>
      <c r="G50" s="7">
        <v>0</v>
      </c>
      <c r="H50" s="7">
        <v>0</v>
      </c>
      <c r="I50" s="7">
        <v>0</v>
      </c>
      <c r="J50" s="27"/>
      <c r="K50" s="27"/>
      <c r="L50" s="8" t="s">
        <v>148</v>
      </c>
      <c r="M50" s="8"/>
      <c r="N50" s="8" t="s">
        <v>232</v>
      </c>
      <c r="O50" s="8" t="s">
        <v>243</v>
      </c>
    </row>
    <row r="51" spans="1:15" x14ac:dyDescent="0.25">
      <c r="A51" s="6">
        <v>6</v>
      </c>
      <c r="B51" s="6">
        <v>6115</v>
      </c>
      <c r="C51" s="6">
        <v>5169</v>
      </c>
      <c r="D51" s="6"/>
      <c r="E51" s="6">
        <v>98008</v>
      </c>
      <c r="F51" s="7">
        <v>1.4064000000000001</v>
      </c>
      <c r="G51" s="7">
        <v>0</v>
      </c>
      <c r="H51" s="7">
        <v>0</v>
      </c>
      <c r="I51" s="7">
        <v>0</v>
      </c>
      <c r="J51" s="27"/>
      <c r="K51" s="27"/>
      <c r="L51" s="8" t="s">
        <v>84</v>
      </c>
      <c r="M51" s="8"/>
      <c r="N51" s="8" t="s">
        <v>230</v>
      </c>
      <c r="O51" s="8" t="s">
        <v>243</v>
      </c>
    </row>
    <row r="52" spans="1:15" x14ac:dyDescent="0.25">
      <c r="A52" s="6">
        <v>6</v>
      </c>
      <c r="B52" s="6">
        <v>6115</v>
      </c>
      <c r="C52" s="6">
        <v>5169</v>
      </c>
      <c r="D52" s="6"/>
      <c r="E52" s="6">
        <v>98193</v>
      </c>
      <c r="F52" s="7">
        <v>157.04539</v>
      </c>
      <c r="G52" s="7">
        <v>0</v>
      </c>
      <c r="H52" s="7">
        <v>0</v>
      </c>
      <c r="I52" s="7">
        <v>0</v>
      </c>
      <c r="J52" s="27"/>
      <c r="K52" s="27"/>
      <c r="L52" s="8" t="s">
        <v>84</v>
      </c>
      <c r="M52" s="8"/>
      <c r="N52" s="8" t="s">
        <v>232</v>
      </c>
      <c r="O52" s="8" t="s">
        <v>243</v>
      </c>
    </row>
    <row r="53" spans="1:15" x14ac:dyDescent="0.25">
      <c r="A53" s="6">
        <v>6</v>
      </c>
      <c r="B53" s="6">
        <v>6117</v>
      </c>
      <c r="C53" s="6">
        <v>5139</v>
      </c>
      <c r="D53" s="6"/>
      <c r="E53" s="6">
        <v>98348</v>
      </c>
      <c r="F53" s="7">
        <v>0</v>
      </c>
      <c r="G53" s="7">
        <v>0</v>
      </c>
      <c r="H53" s="7">
        <v>0</v>
      </c>
      <c r="I53" s="7">
        <v>6.6189999999999998</v>
      </c>
      <c r="J53" s="27"/>
      <c r="K53" s="27"/>
      <c r="L53" s="8" t="s">
        <v>82</v>
      </c>
      <c r="M53" s="8"/>
      <c r="N53" s="8" t="s">
        <v>233</v>
      </c>
      <c r="O53" s="8" t="s">
        <v>245</v>
      </c>
    </row>
    <row r="54" spans="1:15" x14ac:dyDescent="0.25">
      <c r="A54" s="6">
        <v>6</v>
      </c>
      <c r="B54" s="6">
        <v>6117</v>
      </c>
      <c r="C54" s="6">
        <v>5169</v>
      </c>
      <c r="D54" s="6"/>
      <c r="E54" s="6">
        <v>98348</v>
      </c>
      <c r="F54" s="7">
        <v>0</v>
      </c>
      <c r="G54" s="7">
        <v>0</v>
      </c>
      <c r="H54" s="7">
        <v>0</v>
      </c>
      <c r="I54" s="7">
        <v>50.600479999999997</v>
      </c>
      <c r="J54" s="27"/>
      <c r="K54" s="27"/>
      <c r="L54" s="8" t="s">
        <v>84</v>
      </c>
      <c r="M54" s="8"/>
      <c r="N54" s="8" t="s">
        <v>233</v>
      </c>
      <c r="O54" s="8" t="s">
        <v>245</v>
      </c>
    </row>
    <row r="55" spans="1:15" x14ac:dyDescent="0.25">
      <c r="A55" s="6">
        <v>6</v>
      </c>
      <c r="B55" s="6">
        <v>6118</v>
      </c>
      <c r="C55" s="6">
        <v>5019</v>
      </c>
      <c r="D55" s="6"/>
      <c r="E55" s="6">
        <v>98008</v>
      </c>
      <c r="F55" s="7">
        <v>0</v>
      </c>
      <c r="G55" s="7">
        <v>5.0019999999999998</v>
      </c>
      <c r="H55" s="7">
        <v>0</v>
      </c>
      <c r="I55" s="7">
        <v>0</v>
      </c>
      <c r="J55" s="27"/>
      <c r="K55" s="27"/>
      <c r="L55" s="8" t="s">
        <v>240</v>
      </c>
      <c r="M55" s="8"/>
      <c r="N55" s="8" t="s">
        <v>230</v>
      </c>
      <c r="O55" s="8" t="s">
        <v>246</v>
      </c>
    </row>
    <row r="56" spans="1:15" x14ac:dyDescent="0.25">
      <c r="A56" s="6">
        <v>6</v>
      </c>
      <c r="B56" s="6">
        <v>6118</v>
      </c>
      <c r="C56" s="6">
        <v>5021</v>
      </c>
      <c r="D56" s="6"/>
      <c r="E56" s="6">
        <v>98008</v>
      </c>
      <c r="F56" s="7">
        <v>0</v>
      </c>
      <c r="G56" s="7">
        <v>694.25199999999995</v>
      </c>
      <c r="H56" s="7">
        <v>0</v>
      </c>
      <c r="I56" s="7">
        <v>0</v>
      </c>
      <c r="J56" s="27"/>
      <c r="K56" s="27"/>
      <c r="L56" s="8" t="s">
        <v>242</v>
      </c>
      <c r="M56" s="8"/>
      <c r="N56" s="8" t="s">
        <v>230</v>
      </c>
      <c r="O56" s="8" t="s">
        <v>246</v>
      </c>
    </row>
    <row r="57" spans="1:15" x14ac:dyDescent="0.25">
      <c r="A57" s="6">
        <v>6</v>
      </c>
      <c r="B57" s="6">
        <v>6118</v>
      </c>
      <c r="C57" s="6">
        <v>5139</v>
      </c>
      <c r="D57" s="6"/>
      <c r="E57" s="6">
        <v>98008</v>
      </c>
      <c r="F57" s="7">
        <v>0</v>
      </c>
      <c r="G57" s="7">
        <v>0.69</v>
      </c>
      <c r="H57" s="7">
        <v>0</v>
      </c>
      <c r="I57" s="7">
        <v>0</v>
      </c>
      <c r="J57" s="27"/>
      <c r="K57" s="27"/>
      <c r="L57" s="8" t="s">
        <v>82</v>
      </c>
      <c r="M57" s="8"/>
      <c r="N57" s="8" t="s">
        <v>230</v>
      </c>
      <c r="O57" s="8" t="s">
        <v>246</v>
      </c>
    </row>
    <row r="58" spans="1:15" x14ac:dyDescent="0.25">
      <c r="A58" s="6">
        <v>6</v>
      </c>
      <c r="B58" s="6">
        <v>6118</v>
      </c>
      <c r="C58" s="6">
        <v>5161</v>
      </c>
      <c r="D58" s="6"/>
      <c r="E58" s="6">
        <v>98008</v>
      </c>
      <c r="F58" s="7">
        <v>0</v>
      </c>
      <c r="G58" s="7">
        <v>1.6679999999999999</v>
      </c>
      <c r="H58" s="7">
        <v>0</v>
      </c>
      <c r="I58" s="7">
        <v>0</v>
      </c>
      <c r="J58" s="27"/>
      <c r="K58" s="27"/>
      <c r="L58" s="8" t="s">
        <v>193</v>
      </c>
      <c r="M58" s="8"/>
      <c r="N58" s="8" t="s">
        <v>230</v>
      </c>
      <c r="O58" s="8" t="s">
        <v>246</v>
      </c>
    </row>
    <row r="59" spans="1:15" x14ac:dyDescent="0.25">
      <c r="A59" s="6">
        <v>6</v>
      </c>
      <c r="B59" s="6">
        <v>6118</v>
      </c>
      <c r="C59" s="6">
        <v>5162</v>
      </c>
      <c r="D59" s="6"/>
      <c r="E59" s="6">
        <v>98008</v>
      </c>
      <c r="F59" s="7">
        <v>0</v>
      </c>
      <c r="G59" s="7">
        <v>63.965440000000001</v>
      </c>
      <c r="H59" s="7">
        <v>0</v>
      </c>
      <c r="I59" s="7">
        <v>0</v>
      </c>
      <c r="J59" s="27"/>
      <c r="K59" s="27"/>
      <c r="L59" s="8" t="s">
        <v>145</v>
      </c>
      <c r="M59" s="8"/>
      <c r="N59" s="8" t="s">
        <v>230</v>
      </c>
      <c r="O59" s="8" t="s">
        <v>246</v>
      </c>
    </row>
    <row r="60" spans="1:15" x14ac:dyDescent="0.25">
      <c r="A60" s="6">
        <v>6</v>
      </c>
      <c r="B60" s="6">
        <v>6118</v>
      </c>
      <c r="C60" s="6">
        <v>5164</v>
      </c>
      <c r="D60" s="6"/>
      <c r="E60" s="6">
        <v>98008</v>
      </c>
      <c r="F60" s="7">
        <v>0</v>
      </c>
      <c r="G60" s="7">
        <v>19.542999999999999</v>
      </c>
      <c r="H60" s="7">
        <v>0</v>
      </c>
      <c r="I60" s="7">
        <v>0</v>
      </c>
      <c r="J60" s="27"/>
      <c r="K60" s="27"/>
      <c r="L60" s="8" t="s">
        <v>148</v>
      </c>
      <c r="M60" s="8"/>
      <c r="N60" s="8" t="s">
        <v>230</v>
      </c>
      <c r="O60" s="8" t="s">
        <v>246</v>
      </c>
    </row>
    <row r="61" spans="1:15" x14ac:dyDescent="0.25">
      <c r="A61" s="6">
        <v>6</v>
      </c>
      <c r="B61" s="6">
        <v>6118</v>
      </c>
      <c r="C61" s="6">
        <v>5169</v>
      </c>
      <c r="D61" s="6"/>
      <c r="E61" s="6">
        <v>98008</v>
      </c>
      <c r="F61" s="7">
        <v>0</v>
      </c>
      <c r="G61" s="7">
        <v>81.594279999999998</v>
      </c>
      <c r="H61" s="7">
        <v>0</v>
      </c>
      <c r="I61" s="7">
        <v>0</v>
      </c>
      <c r="J61" s="44"/>
      <c r="K61" s="27"/>
      <c r="L61" s="8" t="s">
        <v>84</v>
      </c>
      <c r="M61" s="8"/>
      <c r="N61" s="8" t="s">
        <v>230</v>
      </c>
      <c r="O61" s="8" t="s">
        <v>246</v>
      </c>
    </row>
    <row r="62" spans="1:15" x14ac:dyDescent="0.25">
      <c r="A62" s="6">
        <v>6</v>
      </c>
      <c r="B62" s="6">
        <v>6171</v>
      </c>
      <c r="C62" s="6">
        <v>5139</v>
      </c>
      <c r="D62" s="6"/>
      <c r="E62" s="6"/>
      <c r="F62" s="7">
        <v>0</v>
      </c>
      <c r="G62" s="7">
        <v>0</v>
      </c>
      <c r="H62" s="7">
        <v>2</v>
      </c>
      <c r="I62" s="7">
        <v>0</v>
      </c>
      <c r="J62" s="27"/>
      <c r="K62" s="27"/>
      <c r="L62" s="8" t="s">
        <v>82</v>
      </c>
      <c r="M62" s="8"/>
      <c r="N62" s="8"/>
      <c r="O62" s="8" t="s">
        <v>47</v>
      </c>
    </row>
    <row r="63" spans="1:15" x14ac:dyDescent="0.25">
      <c r="A63" s="6">
        <v>6</v>
      </c>
      <c r="B63" s="6">
        <v>6171</v>
      </c>
      <c r="C63" s="6">
        <v>5161</v>
      </c>
      <c r="D63" s="6"/>
      <c r="E63" s="6"/>
      <c r="F63" s="7">
        <v>9.6000000000000002E-2</v>
      </c>
      <c r="G63" s="7">
        <v>0</v>
      </c>
      <c r="H63" s="7">
        <v>1</v>
      </c>
      <c r="I63" s="7">
        <v>4.8000000000000001E-2</v>
      </c>
      <c r="J63" s="27"/>
      <c r="K63" s="27"/>
      <c r="L63" s="8" t="s">
        <v>193</v>
      </c>
      <c r="M63" s="8"/>
      <c r="N63" s="8"/>
      <c r="O63" s="8" t="s">
        <v>47</v>
      </c>
    </row>
    <row r="64" spans="1:15" x14ac:dyDescent="0.25">
      <c r="A64" s="6">
        <v>6</v>
      </c>
      <c r="B64" s="6">
        <v>6171</v>
      </c>
      <c r="C64" s="6">
        <v>5169</v>
      </c>
      <c r="D64" s="6"/>
      <c r="E64" s="6"/>
      <c r="F64" s="7">
        <v>75.909109999999998</v>
      </c>
      <c r="G64" s="7">
        <v>82.601839999999996</v>
      </c>
      <c r="H64" s="7">
        <v>90</v>
      </c>
      <c r="I64" s="7">
        <v>10.377940000000001</v>
      </c>
      <c r="J64" s="44">
        <v>90</v>
      </c>
      <c r="K64" s="27"/>
      <c r="L64" s="8" t="s">
        <v>84</v>
      </c>
      <c r="M64" s="8"/>
      <c r="N64" s="8"/>
      <c r="O64" s="8" t="s">
        <v>47</v>
      </c>
    </row>
    <row r="65" spans="1:15" x14ac:dyDescent="0.25">
      <c r="A65" s="6">
        <v>6</v>
      </c>
      <c r="B65" s="6">
        <v>6171</v>
      </c>
      <c r="C65" s="6">
        <v>5179</v>
      </c>
      <c r="D65" s="6"/>
      <c r="E65" s="6"/>
      <c r="F65" s="7">
        <v>57.2</v>
      </c>
      <c r="G65" s="7">
        <v>54.4</v>
      </c>
      <c r="H65" s="7">
        <v>90</v>
      </c>
      <c r="I65" s="7">
        <v>0</v>
      </c>
      <c r="J65" s="44">
        <v>90</v>
      </c>
      <c r="K65" s="27"/>
      <c r="L65" s="8" t="s">
        <v>85</v>
      </c>
      <c r="M65" s="8"/>
      <c r="N65" s="8"/>
      <c r="O65" s="8" t="s">
        <v>47</v>
      </c>
    </row>
    <row r="66" spans="1:15" x14ac:dyDescent="0.25">
      <c r="A66" s="6">
        <v>6</v>
      </c>
      <c r="B66" s="6">
        <v>6171</v>
      </c>
      <c r="C66" s="6">
        <v>5192</v>
      </c>
      <c r="D66" s="6"/>
      <c r="E66" s="6"/>
      <c r="F66" s="7">
        <v>8.07</v>
      </c>
      <c r="G66" s="7">
        <v>1.004</v>
      </c>
      <c r="H66" s="7">
        <v>10</v>
      </c>
      <c r="I66" s="7">
        <v>1.974</v>
      </c>
      <c r="J66" s="44">
        <v>10</v>
      </c>
      <c r="K66" s="27"/>
      <c r="L66" s="8" t="s">
        <v>154</v>
      </c>
      <c r="M66" s="8"/>
      <c r="N66" s="8"/>
      <c r="O66" s="8" t="s">
        <v>47</v>
      </c>
    </row>
    <row r="67" spans="1:15" x14ac:dyDescent="0.25">
      <c r="A67" s="6">
        <v>6</v>
      </c>
      <c r="B67" s="6">
        <v>6310</v>
      </c>
      <c r="C67" s="6">
        <v>5163</v>
      </c>
      <c r="D67" s="6"/>
      <c r="E67" s="6"/>
      <c r="F67" s="7">
        <v>0</v>
      </c>
      <c r="G67" s="7">
        <v>0</v>
      </c>
      <c r="H67" s="7">
        <v>1</v>
      </c>
      <c r="I67" s="7">
        <v>0</v>
      </c>
      <c r="J67" s="27"/>
      <c r="K67" s="27"/>
      <c r="L67" s="8" t="s">
        <v>93</v>
      </c>
      <c r="M67" s="8"/>
      <c r="N67" s="8"/>
      <c r="O67" s="8" t="s">
        <v>56</v>
      </c>
    </row>
    <row r="68" spans="1:15" x14ac:dyDescent="0.25">
      <c r="A68" s="6">
        <v>6</v>
      </c>
      <c r="B68" s="6">
        <v>6402</v>
      </c>
      <c r="C68" s="6">
        <v>5364</v>
      </c>
      <c r="D68" s="6"/>
      <c r="E68" s="6"/>
      <c r="F68" s="7">
        <v>5.8585799999999999</v>
      </c>
      <c r="G68" s="7">
        <v>387.21413000000001</v>
      </c>
      <c r="H68" s="7">
        <v>605</v>
      </c>
      <c r="I68" s="7">
        <v>605.22015999999996</v>
      </c>
      <c r="J68" s="44">
        <v>640</v>
      </c>
      <c r="K68" s="27"/>
      <c r="L68" s="8" t="s">
        <v>197</v>
      </c>
      <c r="M68" s="8"/>
      <c r="N68" s="8"/>
      <c r="O68" s="8" t="s">
        <v>196</v>
      </c>
    </row>
    <row r="69" spans="1:15" x14ac:dyDescent="0.25">
      <c r="A69" s="6">
        <v>6</v>
      </c>
      <c r="B69" s="6">
        <v>6409</v>
      </c>
      <c r="C69" s="6">
        <v>5499</v>
      </c>
      <c r="D69" s="6"/>
      <c r="E69" s="6"/>
      <c r="F69" s="7">
        <v>9.9250000000000007</v>
      </c>
      <c r="G69" s="7">
        <v>0</v>
      </c>
      <c r="H69" s="7">
        <v>0</v>
      </c>
      <c r="I69" s="7">
        <v>0</v>
      </c>
      <c r="J69" s="7"/>
      <c r="K69" s="7"/>
      <c r="L69" s="8" t="s">
        <v>97</v>
      </c>
      <c r="M69" s="8"/>
      <c r="N69" s="8"/>
      <c r="O69" s="8" t="s">
        <v>60</v>
      </c>
    </row>
    <row r="70" spans="1:15" x14ac:dyDescent="0.25">
      <c r="A70" s="6"/>
      <c r="B70" s="6"/>
      <c r="C70" s="6"/>
      <c r="D70" s="6"/>
      <c r="E70" s="6"/>
      <c r="F70" s="7"/>
      <c r="G70" s="7"/>
      <c r="H70" s="7"/>
      <c r="I70" s="7"/>
      <c r="J70" s="7"/>
      <c r="K70" s="7"/>
      <c r="L70" s="8"/>
      <c r="M70" s="8"/>
      <c r="N70" s="8"/>
      <c r="O70" s="8"/>
    </row>
    <row r="71" spans="1:15" x14ac:dyDescent="0.25">
      <c r="A71" s="29"/>
      <c r="B71" s="28" t="s">
        <v>482</v>
      </c>
      <c r="C71" s="29"/>
      <c r="D71" s="29"/>
      <c r="E71" s="29"/>
      <c r="F71" s="30">
        <v>1506.6475600000001</v>
      </c>
      <c r="G71" s="30">
        <v>2552.9308099999998</v>
      </c>
      <c r="H71" s="30">
        <v>1169</v>
      </c>
      <c r="I71" s="30">
        <v>760.05758000000003</v>
      </c>
      <c r="J71" s="30">
        <f>SUM(J29:J69)</f>
        <v>1200</v>
      </c>
      <c r="K71" s="30"/>
      <c r="L71" s="28"/>
      <c r="M71" s="28"/>
      <c r="N71" s="28"/>
      <c r="O71" s="28"/>
    </row>
    <row r="72" spans="1:15" x14ac:dyDescent="0.25">
      <c r="A72" s="6"/>
      <c r="B72" s="6"/>
      <c r="C72" s="6"/>
      <c r="D72" s="6"/>
      <c r="E72" s="6"/>
      <c r="F72" s="7"/>
      <c r="G72" s="7"/>
      <c r="H72" s="7"/>
      <c r="I72" s="7"/>
      <c r="J72" s="7"/>
      <c r="K72" s="7"/>
      <c r="L72" s="8"/>
      <c r="M72" s="8"/>
      <c r="N72" s="8"/>
      <c r="O72" s="8"/>
    </row>
    <row r="73" spans="1:15" x14ac:dyDescent="0.25">
      <c r="A73" s="31"/>
      <c r="B73" s="31" t="s">
        <v>247</v>
      </c>
      <c r="C73" s="31"/>
      <c r="D73" s="31"/>
      <c r="E73" s="31"/>
      <c r="F73" s="32">
        <v>1506.6475600000001</v>
      </c>
      <c r="G73" s="32">
        <v>2552.9308099999998</v>
      </c>
      <c r="H73" s="32">
        <v>1169</v>
      </c>
      <c r="I73" s="32">
        <v>760.05758000000003</v>
      </c>
      <c r="J73" s="32">
        <f>J71</f>
        <v>1200</v>
      </c>
      <c r="K73" s="32"/>
      <c r="L73" s="33"/>
      <c r="M73" s="33"/>
      <c r="N73" s="33"/>
      <c r="O73" s="33"/>
    </row>
    <row r="74" spans="1:15" x14ac:dyDescent="0.25">
      <c r="A74" s="6"/>
      <c r="B74" s="6"/>
      <c r="C74" s="6"/>
      <c r="D74" s="6"/>
      <c r="E74" s="6"/>
      <c r="F74" s="7"/>
      <c r="G74" s="7"/>
      <c r="H74" s="7"/>
      <c r="I74" s="7"/>
      <c r="J74" s="7"/>
      <c r="K74" s="7"/>
      <c r="L74" s="8"/>
      <c r="M74" s="8"/>
      <c r="N74" s="8"/>
      <c r="O74" s="8"/>
    </row>
    <row r="75" spans="1:15" x14ac:dyDescent="0.25">
      <c r="A75" s="6">
        <v>6</v>
      </c>
      <c r="B75" s="6"/>
      <c r="C75" s="6">
        <v>8115</v>
      </c>
      <c r="D75" s="6"/>
      <c r="E75" s="6"/>
      <c r="F75" s="7">
        <v>0</v>
      </c>
      <c r="G75" s="7">
        <v>0</v>
      </c>
      <c r="H75" s="7">
        <v>205</v>
      </c>
      <c r="I75" s="7">
        <v>0</v>
      </c>
      <c r="J75" s="7"/>
      <c r="K75" s="7"/>
      <c r="L75" s="8" t="s">
        <v>104</v>
      </c>
      <c r="M75" s="8"/>
      <c r="N75" s="8"/>
      <c r="O75" s="8"/>
    </row>
    <row r="76" spans="1:15" x14ac:dyDescent="0.25">
      <c r="A76" s="6"/>
      <c r="B76" s="6"/>
      <c r="C76" s="6"/>
      <c r="D76" s="6"/>
      <c r="E76" s="6"/>
      <c r="F76" s="7"/>
      <c r="G76" s="7"/>
      <c r="H76" s="7"/>
      <c r="I76" s="7"/>
      <c r="J76" s="7"/>
      <c r="K76" s="7"/>
      <c r="L76" s="8"/>
      <c r="M76" s="8"/>
      <c r="N76" s="8"/>
      <c r="O76" s="8"/>
    </row>
    <row r="77" spans="1:15" x14ac:dyDescent="0.25">
      <c r="A77" s="29"/>
      <c r="B77" s="28" t="s">
        <v>480</v>
      </c>
      <c r="C77" s="29"/>
      <c r="D77" s="29"/>
      <c r="E77" s="29"/>
      <c r="F77" s="30">
        <v>0</v>
      </c>
      <c r="G77" s="30">
        <v>0</v>
      </c>
      <c r="H77" s="30">
        <v>205</v>
      </c>
      <c r="I77" s="30">
        <v>0</v>
      </c>
      <c r="J77" s="30">
        <f>SUM(J67:J73)</f>
        <v>3040</v>
      </c>
      <c r="K77" s="30"/>
      <c r="L77" s="28"/>
      <c r="M77" s="28"/>
      <c r="N77" s="28"/>
      <c r="O77" s="28"/>
    </row>
    <row r="78" spans="1:15" x14ac:dyDescent="0.25">
      <c r="A78" s="6"/>
      <c r="B78" s="6"/>
      <c r="C78" s="6"/>
      <c r="D78" s="6"/>
      <c r="E78" s="6"/>
      <c r="F78" s="7"/>
      <c r="G78" s="7"/>
      <c r="H78" s="7"/>
      <c r="I78" s="7"/>
      <c r="J78" s="7"/>
      <c r="K78" s="7"/>
      <c r="L78" s="8"/>
      <c r="M78" s="8"/>
      <c r="N78" s="8"/>
      <c r="O78" s="8"/>
    </row>
    <row r="79" spans="1:15" x14ac:dyDescent="0.25">
      <c r="A79" s="29"/>
      <c r="B79" s="29" t="s">
        <v>248</v>
      </c>
      <c r="C79" s="29"/>
      <c r="D79" s="29"/>
      <c r="E79" s="29"/>
      <c r="F79" s="30">
        <v>0</v>
      </c>
      <c r="G79" s="30">
        <v>0</v>
      </c>
      <c r="H79" s="30">
        <v>205</v>
      </c>
      <c r="I79" s="30">
        <v>0</v>
      </c>
      <c r="J79" s="30">
        <f>J77</f>
        <v>3040</v>
      </c>
      <c r="K79" s="30"/>
      <c r="L79" s="28"/>
      <c r="M79" s="28"/>
      <c r="N79" s="28"/>
      <c r="O79" s="28"/>
    </row>
    <row r="80" spans="1:15" x14ac:dyDescent="0.25">
      <c r="A80" s="6"/>
      <c r="B80" s="6"/>
      <c r="C80" s="6"/>
      <c r="D80" s="6"/>
      <c r="E80" s="6"/>
      <c r="F80" s="7"/>
      <c r="G80" s="7"/>
      <c r="H80" s="7"/>
      <c r="I80" s="7"/>
      <c r="J80" s="7"/>
      <c r="K80" s="7"/>
      <c r="L80" s="8"/>
      <c r="M80" s="8"/>
      <c r="N80" s="8"/>
      <c r="O80" s="8"/>
    </row>
    <row r="81" spans="1:15" x14ac:dyDescent="0.25">
      <c r="A81" s="28"/>
      <c r="B81" s="28" t="s">
        <v>478</v>
      </c>
      <c r="C81" s="29"/>
      <c r="D81" s="29"/>
      <c r="E81" s="30"/>
      <c r="F81" s="30">
        <f>F26-F73</f>
        <v>16111.162480000001</v>
      </c>
      <c r="G81" s="30">
        <f t="shared" ref="G81:J81" si="0">G26-G73</f>
        <v>16584.483059999999</v>
      </c>
      <c r="H81" s="30">
        <f t="shared" si="0"/>
        <v>16557</v>
      </c>
      <c r="I81" s="30">
        <f t="shared" si="0"/>
        <v>7892.8590800000011</v>
      </c>
      <c r="J81" s="30">
        <f t="shared" si="0"/>
        <v>16266</v>
      </c>
      <c r="K81" s="30"/>
      <c r="L81" s="28"/>
      <c r="M81" s="28"/>
      <c r="N81" s="28"/>
      <c r="O81" s="35"/>
    </row>
    <row r="82" spans="1:15" x14ac:dyDescent="0.25">
      <c r="A82" s="28"/>
      <c r="B82" s="28" t="s">
        <v>479</v>
      </c>
      <c r="C82" s="29"/>
      <c r="D82" s="29"/>
      <c r="E82" s="30"/>
      <c r="F82" s="30">
        <f>F24-F71</f>
        <v>16111.162480000001</v>
      </c>
      <c r="G82" s="30">
        <f t="shared" ref="G82:J82" si="1">G24-G71</f>
        <v>16584.483059999999</v>
      </c>
      <c r="H82" s="30">
        <f t="shared" si="1"/>
        <v>16557</v>
      </c>
      <c r="I82" s="30">
        <f t="shared" si="1"/>
        <v>7892.8590800000011</v>
      </c>
      <c r="J82" s="30">
        <f t="shared" si="1"/>
        <v>16266</v>
      </c>
      <c r="K82" s="30"/>
      <c r="L82" s="28"/>
      <c r="M82" s="28"/>
      <c r="N82" s="28"/>
      <c r="O82" s="35"/>
    </row>
  </sheetData>
  <mergeCells count="2">
    <mergeCell ref="A4:O4"/>
    <mergeCell ref="A28:O2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0" fitToHeight="0" orientation="landscape" r:id="rId1"/>
  <headerFooter>
    <oddFooter>&amp;R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O172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60.875" style="13" bestFit="1" customWidth="1"/>
    <col min="13" max="13" width="21" style="13" bestFit="1" customWidth="1"/>
    <col min="14" max="14" width="57.25" style="13" bestFit="1" customWidth="1"/>
    <col min="15" max="15" width="58.375" style="13" bestFit="1" customWidth="1"/>
    <col min="16" max="16384" width="9" style="14"/>
  </cols>
  <sheetData>
    <row r="1" spans="1:15" ht="21" x14ac:dyDescent="0.25">
      <c r="A1" s="9" t="s">
        <v>665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7</v>
      </c>
      <c r="B5" s="6"/>
      <c r="C5" s="6">
        <v>4112</v>
      </c>
      <c r="D5" s="6"/>
      <c r="E5" s="6"/>
      <c r="F5" s="7">
        <v>8507</v>
      </c>
      <c r="G5" s="7">
        <v>0</v>
      </c>
      <c r="H5" s="7">
        <v>0</v>
      </c>
      <c r="I5" s="7">
        <v>0</v>
      </c>
      <c r="J5" s="44">
        <v>0</v>
      </c>
      <c r="K5" s="27"/>
      <c r="L5" s="8" t="s">
        <v>37</v>
      </c>
      <c r="M5" s="8"/>
      <c r="N5" s="8"/>
      <c r="O5" s="8"/>
    </row>
    <row r="6" spans="1:15" x14ac:dyDescent="0.25">
      <c r="A6" s="6">
        <v>7</v>
      </c>
      <c r="B6" s="6"/>
      <c r="C6" s="6">
        <v>4116</v>
      </c>
      <c r="D6" s="6">
        <v>302</v>
      </c>
      <c r="E6" s="6">
        <v>33123</v>
      </c>
      <c r="F6" s="7">
        <v>1187.9284</v>
      </c>
      <c r="G6" s="7">
        <v>0</v>
      </c>
      <c r="H6" s="7">
        <v>0</v>
      </c>
      <c r="I6" s="7">
        <v>0</v>
      </c>
      <c r="J6" s="44">
        <v>0</v>
      </c>
      <c r="K6" s="27"/>
      <c r="L6" s="8" t="s">
        <v>166</v>
      </c>
      <c r="M6" s="8" t="s">
        <v>249</v>
      </c>
      <c r="N6" s="8" t="s">
        <v>250</v>
      </c>
      <c r="O6" s="8"/>
    </row>
    <row r="7" spans="1:15" x14ac:dyDescent="0.25">
      <c r="A7" s="6">
        <v>7</v>
      </c>
      <c r="B7" s="6"/>
      <c r="C7" s="6">
        <v>4116</v>
      </c>
      <c r="D7" s="6">
        <v>303</v>
      </c>
      <c r="E7" s="6">
        <v>33123</v>
      </c>
      <c r="F7" s="7">
        <v>1098.3344</v>
      </c>
      <c r="G7" s="7">
        <v>0</v>
      </c>
      <c r="H7" s="7">
        <v>0</v>
      </c>
      <c r="I7" s="7">
        <v>0</v>
      </c>
      <c r="J7" s="44">
        <v>0</v>
      </c>
      <c r="K7" s="27"/>
      <c r="L7" s="8" t="s">
        <v>166</v>
      </c>
      <c r="M7" s="8" t="s">
        <v>251</v>
      </c>
      <c r="N7" s="8" t="s">
        <v>250</v>
      </c>
      <c r="O7" s="8"/>
    </row>
    <row r="8" spans="1:15" x14ac:dyDescent="0.25">
      <c r="A8" s="6">
        <v>7</v>
      </c>
      <c r="B8" s="6"/>
      <c r="C8" s="6">
        <v>4116</v>
      </c>
      <c r="D8" s="6">
        <v>303</v>
      </c>
      <c r="E8" s="6">
        <v>33426</v>
      </c>
      <c r="F8" s="7">
        <v>19.977</v>
      </c>
      <c r="G8" s="7">
        <v>0</v>
      </c>
      <c r="H8" s="7">
        <v>0</v>
      </c>
      <c r="I8" s="7">
        <v>0</v>
      </c>
      <c r="J8" s="44">
        <v>0</v>
      </c>
      <c r="K8" s="27"/>
      <c r="L8" s="8" t="s">
        <v>166</v>
      </c>
      <c r="M8" s="8" t="s">
        <v>251</v>
      </c>
      <c r="N8" s="8" t="s">
        <v>252</v>
      </c>
      <c r="O8" s="8"/>
    </row>
    <row r="9" spans="1:15" x14ac:dyDescent="0.25">
      <c r="A9" s="6">
        <v>7</v>
      </c>
      <c r="B9" s="6"/>
      <c r="C9" s="6">
        <v>4116</v>
      </c>
      <c r="D9" s="6">
        <v>304</v>
      </c>
      <c r="E9" s="6">
        <v>33123</v>
      </c>
      <c r="F9" s="7">
        <v>864.56560000000002</v>
      </c>
      <c r="G9" s="7">
        <v>0</v>
      </c>
      <c r="H9" s="7">
        <v>0</v>
      </c>
      <c r="I9" s="7">
        <v>0</v>
      </c>
      <c r="J9" s="44">
        <v>0</v>
      </c>
      <c r="K9" s="27"/>
      <c r="L9" s="8" t="s">
        <v>166</v>
      </c>
      <c r="M9" s="8" t="s">
        <v>253</v>
      </c>
      <c r="N9" s="8" t="s">
        <v>250</v>
      </c>
      <c r="O9" s="8"/>
    </row>
    <row r="10" spans="1:15" x14ac:dyDescent="0.25">
      <c r="A10" s="6">
        <v>7</v>
      </c>
      <c r="B10" s="6"/>
      <c r="C10" s="6">
        <v>4116</v>
      </c>
      <c r="D10" s="6">
        <v>305</v>
      </c>
      <c r="E10" s="6">
        <v>33123</v>
      </c>
      <c r="F10" s="7">
        <v>0</v>
      </c>
      <c r="G10" s="7">
        <v>912.59960000000001</v>
      </c>
      <c r="H10" s="7">
        <v>0</v>
      </c>
      <c r="I10" s="7">
        <v>0</v>
      </c>
      <c r="J10" s="44">
        <v>0</v>
      </c>
      <c r="K10" s="27"/>
      <c r="L10" s="8" t="s">
        <v>166</v>
      </c>
      <c r="M10" s="8" t="s">
        <v>254</v>
      </c>
      <c r="N10" s="8" t="s">
        <v>250</v>
      </c>
      <c r="O10" s="8"/>
    </row>
    <row r="11" spans="1:15" x14ac:dyDescent="0.25">
      <c r="A11" s="6">
        <v>7</v>
      </c>
      <c r="B11" s="6"/>
      <c r="C11" s="6">
        <v>4116</v>
      </c>
      <c r="D11" s="6">
        <v>307</v>
      </c>
      <c r="E11" s="6">
        <v>33123</v>
      </c>
      <c r="F11" s="7">
        <v>967.62120000000004</v>
      </c>
      <c r="G11" s="7">
        <v>0</v>
      </c>
      <c r="H11" s="7">
        <v>0</v>
      </c>
      <c r="I11" s="7">
        <v>0</v>
      </c>
      <c r="J11" s="44">
        <v>0</v>
      </c>
      <c r="K11" s="27"/>
      <c r="L11" s="8" t="s">
        <v>166</v>
      </c>
      <c r="M11" s="8" t="s">
        <v>255</v>
      </c>
      <c r="N11" s="8" t="s">
        <v>250</v>
      </c>
      <c r="O11" s="8"/>
    </row>
    <row r="12" spans="1:15" x14ac:dyDescent="0.25">
      <c r="A12" s="6">
        <v>7</v>
      </c>
      <c r="B12" s="6"/>
      <c r="C12" s="6">
        <v>4116</v>
      </c>
      <c r="D12" s="6">
        <v>308</v>
      </c>
      <c r="E12" s="6">
        <v>33123</v>
      </c>
      <c r="F12" s="7">
        <v>1069.3896</v>
      </c>
      <c r="G12" s="7">
        <v>0</v>
      </c>
      <c r="H12" s="7">
        <v>0</v>
      </c>
      <c r="I12" s="7">
        <v>0</v>
      </c>
      <c r="J12" s="44">
        <v>0</v>
      </c>
      <c r="K12" s="27"/>
      <c r="L12" s="8" t="s">
        <v>166</v>
      </c>
      <c r="M12" s="8" t="s">
        <v>256</v>
      </c>
      <c r="N12" s="8" t="s">
        <v>250</v>
      </c>
      <c r="O12" s="8"/>
    </row>
    <row r="13" spans="1:15" x14ac:dyDescent="0.25">
      <c r="A13" s="6">
        <v>7</v>
      </c>
      <c r="B13" s="6"/>
      <c r="C13" s="6">
        <v>4116</v>
      </c>
      <c r="D13" s="6">
        <v>312</v>
      </c>
      <c r="E13" s="6">
        <v>33123</v>
      </c>
      <c r="F13" s="7">
        <v>1210.1908000000001</v>
      </c>
      <c r="G13" s="7">
        <v>0</v>
      </c>
      <c r="H13" s="7">
        <v>0</v>
      </c>
      <c r="I13" s="7">
        <v>0</v>
      </c>
      <c r="J13" s="44">
        <v>0</v>
      </c>
      <c r="K13" s="27"/>
      <c r="L13" s="8" t="s">
        <v>166</v>
      </c>
      <c r="M13" s="8" t="s">
        <v>257</v>
      </c>
      <c r="N13" s="8" t="s">
        <v>250</v>
      </c>
      <c r="O13" s="8"/>
    </row>
    <row r="14" spans="1:15" x14ac:dyDescent="0.25">
      <c r="A14" s="6">
        <v>7</v>
      </c>
      <c r="B14" s="6"/>
      <c r="C14" s="6">
        <v>4116</v>
      </c>
      <c r="D14" s="6">
        <v>313</v>
      </c>
      <c r="E14" s="6">
        <v>33123</v>
      </c>
      <c r="F14" s="7">
        <v>1196.6732</v>
      </c>
      <c r="G14" s="7">
        <v>0</v>
      </c>
      <c r="H14" s="7">
        <v>0</v>
      </c>
      <c r="I14" s="7">
        <v>0</v>
      </c>
      <c r="J14" s="44">
        <v>0</v>
      </c>
      <c r="K14" s="27"/>
      <c r="L14" s="8" t="s">
        <v>166</v>
      </c>
      <c r="M14" s="8" t="s">
        <v>258</v>
      </c>
      <c r="N14" s="8" t="s">
        <v>250</v>
      </c>
      <c r="O14" s="8"/>
    </row>
    <row r="15" spans="1:15" x14ac:dyDescent="0.25">
      <c r="A15" s="6">
        <v>7</v>
      </c>
      <c r="B15" s="6"/>
      <c r="C15" s="6">
        <v>4116</v>
      </c>
      <c r="D15" s="6">
        <v>315</v>
      </c>
      <c r="E15" s="6">
        <v>33123</v>
      </c>
      <c r="F15" s="7">
        <v>158.78479999999999</v>
      </c>
      <c r="G15" s="7">
        <v>0</v>
      </c>
      <c r="H15" s="7">
        <v>0</v>
      </c>
      <c r="I15" s="7">
        <v>0</v>
      </c>
      <c r="J15" s="44">
        <v>0</v>
      </c>
      <c r="K15" s="27"/>
      <c r="L15" s="8" t="s">
        <v>166</v>
      </c>
      <c r="M15" s="8" t="s">
        <v>259</v>
      </c>
      <c r="N15" s="8" t="s">
        <v>250</v>
      </c>
      <c r="O15" s="8"/>
    </row>
    <row r="16" spans="1:15" x14ac:dyDescent="0.25">
      <c r="A16" s="6">
        <v>7</v>
      </c>
      <c r="B16" s="6"/>
      <c r="C16" s="6">
        <v>4116</v>
      </c>
      <c r="D16" s="6">
        <v>318</v>
      </c>
      <c r="E16" s="6">
        <v>33123</v>
      </c>
      <c r="F16" s="7">
        <v>651.12360000000001</v>
      </c>
      <c r="G16" s="7">
        <v>0</v>
      </c>
      <c r="H16" s="7">
        <v>0</v>
      </c>
      <c r="I16" s="7">
        <v>0</v>
      </c>
      <c r="J16" s="44">
        <v>0</v>
      </c>
      <c r="K16" s="27"/>
      <c r="L16" s="8" t="s">
        <v>166</v>
      </c>
      <c r="M16" s="8" t="s">
        <v>260</v>
      </c>
      <c r="N16" s="8" t="s">
        <v>250</v>
      </c>
      <c r="O16" s="8"/>
    </row>
    <row r="17" spans="1:15" x14ac:dyDescent="0.25">
      <c r="A17" s="6">
        <v>7</v>
      </c>
      <c r="B17" s="6"/>
      <c r="C17" s="6">
        <v>4116</v>
      </c>
      <c r="D17" s="6">
        <v>318</v>
      </c>
      <c r="E17" s="6">
        <v>33339</v>
      </c>
      <c r="F17" s="7">
        <v>0</v>
      </c>
      <c r="G17" s="7">
        <v>220</v>
      </c>
      <c r="H17" s="7">
        <v>0</v>
      </c>
      <c r="I17" s="7">
        <v>0</v>
      </c>
      <c r="J17" s="44">
        <v>0</v>
      </c>
      <c r="K17" s="27"/>
      <c r="L17" s="8" t="s">
        <v>166</v>
      </c>
      <c r="M17" s="8" t="s">
        <v>260</v>
      </c>
      <c r="N17" s="8" t="s">
        <v>261</v>
      </c>
      <c r="O17" s="8"/>
    </row>
    <row r="18" spans="1:15" x14ac:dyDescent="0.25">
      <c r="A18" s="6">
        <v>7</v>
      </c>
      <c r="B18" s="6"/>
      <c r="C18" s="6">
        <v>4121</v>
      </c>
      <c r="D18" s="6"/>
      <c r="E18" s="6"/>
      <c r="F18" s="7">
        <v>2587.54</v>
      </c>
      <c r="G18" s="7">
        <v>1049.2940000000001</v>
      </c>
      <c r="H18" s="7">
        <v>0</v>
      </c>
      <c r="I18" s="7">
        <v>0</v>
      </c>
      <c r="J18" s="44">
        <v>0</v>
      </c>
      <c r="K18" s="27"/>
      <c r="L18" s="8" t="s">
        <v>262</v>
      </c>
      <c r="M18" s="8"/>
      <c r="N18" s="8"/>
      <c r="O18" s="8"/>
    </row>
    <row r="19" spans="1:15" x14ac:dyDescent="0.25">
      <c r="A19" s="6">
        <v>7</v>
      </c>
      <c r="B19" s="6"/>
      <c r="C19" s="6">
        <v>4122</v>
      </c>
      <c r="D19" s="6"/>
      <c r="E19" s="6"/>
      <c r="F19" s="7">
        <v>119.5</v>
      </c>
      <c r="G19" s="7">
        <v>170.7</v>
      </c>
      <c r="H19" s="7">
        <v>0</v>
      </c>
      <c r="I19" s="7">
        <v>0</v>
      </c>
      <c r="J19" s="44">
        <v>0</v>
      </c>
      <c r="K19" s="27"/>
      <c r="L19" s="8" t="s">
        <v>111</v>
      </c>
      <c r="M19" s="8"/>
      <c r="N19" s="8"/>
      <c r="O19" s="8"/>
    </row>
    <row r="20" spans="1:15" x14ac:dyDescent="0.25">
      <c r="A20" s="6">
        <v>7</v>
      </c>
      <c r="B20" s="6"/>
      <c r="C20" s="6">
        <v>4122</v>
      </c>
      <c r="D20" s="6"/>
      <c r="E20" s="6">
        <v>92</v>
      </c>
      <c r="F20" s="7">
        <v>24</v>
      </c>
      <c r="G20" s="7">
        <v>0</v>
      </c>
      <c r="H20" s="7">
        <v>0</v>
      </c>
      <c r="I20" s="7">
        <v>0</v>
      </c>
      <c r="J20" s="44">
        <v>0</v>
      </c>
      <c r="K20" s="27"/>
      <c r="L20" s="8" t="s">
        <v>111</v>
      </c>
      <c r="M20" s="8"/>
      <c r="N20" s="8" t="s">
        <v>263</v>
      </c>
      <c r="O20" s="8"/>
    </row>
    <row r="21" spans="1:15" x14ac:dyDescent="0.25">
      <c r="A21" s="6">
        <v>7</v>
      </c>
      <c r="B21" s="6"/>
      <c r="C21" s="6">
        <v>4122</v>
      </c>
      <c r="D21" s="6">
        <v>303</v>
      </c>
      <c r="E21" s="6">
        <v>33030</v>
      </c>
      <c r="F21" s="7">
        <v>1542.84292</v>
      </c>
      <c r="G21" s="7">
        <v>1202.76692</v>
      </c>
      <c r="H21" s="7">
        <v>0</v>
      </c>
      <c r="I21" s="7">
        <v>304.95105999999998</v>
      </c>
      <c r="J21" s="44">
        <v>0</v>
      </c>
      <c r="K21" s="27"/>
      <c r="L21" s="8" t="s">
        <v>111</v>
      </c>
      <c r="M21" s="8" t="s">
        <v>251</v>
      </c>
      <c r="N21" s="8" t="s">
        <v>264</v>
      </c>
      <c r="O21" s="8"/>
    </row>
    <row r="22" spans="1:15" x14ac:dyDescent="0.25">
      <c r="A22" s="6">
        <v>7</v>
      </c>
      <c r="B22" s="6"/>
      <c r="C22" s="6">
        <v>4122</v>
      </c>
      <c r="D22" s="6">
        <v>319</v>
      </c>
      <c r="E22" s="6"/>
      <c r="F22" s="7">
        <v>95</v>
      </c>
      <c r="G22" s="7">
        <v>0</v>
      </c>
      <c r="H22" s="7">
        <v>0</v>
      </c>
      <c r="I22" s="7">
        <v>0</v>
      </c>
      <c r="J22" s="44">
        <v>0</v>
      </c>
      <c r="K22" s="27"/>
      <c r="L22" s="8" t="s">
        <v>111</v>
      </c>
      <c r="M22" s="8" t="s">
        <v>265</v>
      </c>
      <c r="N22" s="8"/>
      <c r="O22" s="8"/>
    </row>
    <row r="23" spans="1:15" x14ac:dyDescent="0.25">
      <c r="A23" s="6">
        <v>7</v>
      </c>
      <c r="B23" s="6">
        <v>3111</v>
      </c>
      <c r="C23" s="6">
        <v>2122</v>
      </c>
      <c r="D23" s="6">
        <v>314</v>
      </c>
      <c r="E23" s="6"/>
      <c r="F23" s="7">
        <v>778.17</v>
      </c>
      <c r="G23" s="7">
        <v>783.21199999999999</v>
      </c>
      <c r="H23" s="7">
        <v>787</v>
      </c>
      <c r="I23" s="7">
        <v>196.767</v>
      </c>
      <c r="J23" s="44">
        <v>788</v>
      </c>
      <c r="K23" s="27"/>
      <c r="L23" s="8" t="s">
        <v>266</v>
      </c>
      <c r="M23" s="8" t="s">
        <v>267</v>
      </c>
      <c r="N23" s="8"/>
      <c r="O23" s="8" t="s">
        <v>268</v>
      </c>
    </row>
    <row r="24" spans="1:15" x14ac:dyDescent="0.25">
      <c r="A24" s="6">
        <v>7</v>
      </c>
      <c r="B24" s="6">
        <v>3111</v>
      </c>
      <c r="C24" s="6">
        <v>2321</v>
      </c>
      <c r="D24" s="6">
        <v>314</v>
      </c>
      <c r="E24" s="6"/>
      <c r="F24" s="7">
        <v>0</v>
      </c>
      <c r="G24" s="7">
        <v>300</v>
      </c>
      <c r="H24" s="7">
        <v>0</v>
      </c>
      <c r="I24" s="7">
        <v>0</v>
      </c>
      <c r="J24" s="44">
        <v>0</v>
      </c>
      <c r="K24" s="27"/>
      <c r="L24" s="8" t="s">
        <v>269</v>
      </c>
      <c r="M24" s="8" t="s">
        <v>267</v>
      </c>
      <c r="N24" s="8"/>
      <c r="O24" s="8" t="s">
        <v>268</v>
      </c>
    </row>
    <row r="25" spans="1:15" x14ac:dyDescent="0.25">
      <c r="A25" s="6">
        <v>7</v>
      </c>
      <c r="B25" s="6">
        <v>3111</v>
      </c>
      <c r="C25" s="6">
        <v>2322</v>
      </c>
      <c r="D25" s="6">
        <v>314</v>
      </c>
      <c r="E25" s="6"/>
      <c r="F25" s="7">
        <v>20.395</v>
      </c>
      <c r="G25" s="7">
        <v>101.21299999999999</v>
      </c>
      <c r="H25" s="7">
        <v>0</v>
      </c>
      <c r="I25" s="7">
        <v>0</v>
      </c>
      <c r="J25" s="44">
        <v>0</v>
      </c>
      <c r="K25" s="27"/>
      <c r="L25" s="8" t="s">
        <v>126</v>
      </c>
      <c r="M25" s="8" t="s">
        <v>267</v>
      </c>
      <c r="N25" s="8"/>
      <c r="O25" s="8" t="s">
        <v>268</v>
      </c>
    </row>
    <row r="26" spans="1:15" x14ac:dyDescent="0.25">
      <c r="A26" s="6">
        <v>7</v>
      </c>
      <c r="B26" s="6">
        <v>3113</v>
      </c>
      <c r="C26" s="6">
        <v>2111</v>
      </c>
      <c r="D26" s="6"/>
      <c r="E26" s="6"/>
      <c r="F26" s="7">
        <v>15.553000000000001</v>
      </c>
      <c r="G26" s="7">
        <v>0.4</v>
      </c>
      <c r="H26" s="7">
        <v>0</v>
      </c>
      <c r="I26" s="7">
        <v>0</v>
      </c>
      <c r="J26" s="44">
        <v>0</v>
      </c>
      <c r="K26" s="27"/>
      <c r="L26" s="8" t="s">
        <v>45</v>
      </c>
      <c r="M26" s="8"/>
      <c r="N26" s="8"/>
      <c r="O26" s="8" t="s">
        <v>40</v>
      </c>
    </row>
    <row r="27" spans="1:15" x14ac:dyDescent="0.25">
      <c r="A27" s="6">
        <v>7</v>
      </c>
      <c r="B27" s="6">
        <v>3113</v>
      </c>
      <c r="C27" s="6">
        <v>2122</v>
      </c>
      <c r="D27" s="6">
        <v>302</v>
      </c>
      <c r="E27" s="6"/>
      <c r="F27" s="7">
        <v>266</v>
      </c>
      <c r="G27" s="7">
        <v>1210</v>
      </c>
      <c r="H27" s="7">
        <v>533</v>
      </c>
      <c r="I27" s="7">
        <v>0</v>
      </c>
      <c r="J27" s="44">
        <v>533</v>
      </c>
      <c r="K27" s="27"/>
      <c r="L27" s="8" t="s">
        <v>266</v>
      </c>
      <c r="M27" s="8" t="s">
        <v>249</v>
      </c>
      <c r="N27" s="8"/>
      <c r="O27" s="8" t="s">
        <v>40</v>
      </c>
    </row>
    <row r="28" spans="1:15" x14ac:dyDescent="0.25">
      <c r="A28" s="6">
        <v>7</v>
      </c>
      <c r="B28" s="6">
        <v>3113</v>
      </c>
      <c r="C28" s="6">
        <v>2122</v>
      </c>
      <c r="D28" s="6">
        <v>303</v>
      </c>
      <c r="E28" s="6"/>
      <c r="F28" s="7">
        <v>220.61</v>
      </c>
      <c r="G28" s="7">
        <v>258.97000000000003</v>
      </c>
      <c r="H28" s="7">
        <v>292</v>
      </c>
      <c r="I28" s="7">
        <v>291.99599999999998</v>
      </c>
      <c r="J28" s="44">
        <v>292</v>
      </c>
      <c r="K28" s="27"/>
      <c r="L28" s="8" t="s">
        <v>266</v>
      </c>
      <c r="M28" s="8" t="s">
        <v>251</v>
      </c>
      <c r="N28" s="8"/>
      <c r="O28" s="8" t="s">
        <v>40</v>
      </c>
    </row>
    <row r="29" spans="1:15" x14ac:dyDescent="0.25">
      <c r="A29" s="6">
        <v>7</v>
      </c>
      <c r="B29" s="6">
        <v>3113</v>
      </c>
      <c r="C29" s="6">
        <v>2122</v>
      </c>
      <c r="D29" s="6">
        <v>304</v>
      </c>
      <c r="E29" s="6"/>
      <c r="F29" s="7">
        <v>265.93</v>
      </c>
      <c r="G29" s="7">
        <v>301.11399999999998</v>
      </c>
      <c r="H29" s="7">
        <v>336</v>
      </c>
      <c r="I29" s="7">
        <v>335.51499999999999</v>
      </c>
      <c r="J29" s="44">
        <v>336</v>
      </c>
      <c r="K29" s="27"/>
      <c r="L29" s="8" t="s">
        <v>266</v>
      </c>
      <c r="M29" s="8" t="s">
        <v>253</v>
      </c>
      <c r="N29" s="8"/>
      <c r="O29" s="8" t="s">
        <v>40</v>
      </c>
    </row>
    <row r="30" spans="1:15" x14ac:dyDescent="0.25">
      <c r="A30" s="6">
        <v>7</v>
      </c>
      <c r="B30" s="6">
        <v>3113</v>
      </c>
      <c r="C30" s="6">
        <v>2122</v>
      </c>
      <c r="D30" s="6">
        <v>305</v>
      </c>
      <c r="E30" s="6"/>
      <c r="F30" s="7">
        <v>375</v>
      </c>
      <c r="G30" s="7">
        <v>378</v>
      </c>
      <c r="H30" s="7">
        <v>378</v>
      </c>
      <c r="I30" s="7">
        <v>378.47800000000001</v>
      </c>
      <c r="J30" s="44">
        <v>378</v>
      </c>
      <c r="K30" s="27"/>
      <c r="L30" s="8" t="s">
        <v>266</v>
      </c>
      <c r="M30" s="8" t="s">
        <v>254</v>
      </c>
      <c r="N30" s="8"/>
      <c r="O30" s="8" t="s">
        <v>40</v>
      </c>
    </row>
    <row r="31" spans="1:15" x14ac:dyDescent="0.25">
      <c r="A31" s="6">
        <v>7</v>
      </c>
      <c r="B31" s="6">
        <v>3113</v>
      </c>
      <c r="C31" s="6">
        <v>2122</v>
      </c>
      <c r="D31" s="6">
        <v>307</v>
      </c>
      <c r="E31" s="6"/>
      <c r="F31" s="7">
        <v>312</v>
      </c>
      <c r="G31" s="7">
        <v>262</v>
      </c>
      <c r="H31" s="7">
        <v>262</v>
      </c>
      <c r="I31" s="7">
        <v>65.790000000000006</v>
      </c>
      <c r="J31" s="44">
        <v>262</v>
      </c>
      <c r="K31" s="27"/>
      <c r="L31" s="8" t="s">
        <v>266</v>
      </c>
      <c r="M31" s="8" t="s">
        <v>255</v>
      </c>
      <c r="N31" s="8"/>
      <c r="O31" s="8" t="s">
        <v>40</v>
      </c>
    </row>
    <row r="32" spans="1:15" x14ac:dyDescent="0.25">
      <c r="A32" s="6">
        <v>7</v>
      </c>
      <c r="B32" s="6">
        <v>3113</v>
      </c>
      <c r="C32" s="6">
        <v>2122</v>
      </c>
      <c r="D32" s="6">
        <v>308</v>
      </c>
      <c r="E32" s="6"/>
      <c r="F32" s="7">
        <v>116</v>
      </c>
      <c r="G32" s="7">
        <v>251.61099999999999</v>
      </c>
      <c r="H32" s="7">
        <v>163</v>
      </c>
      <c r="I32" s="7">
        <v>163</v>
      </c>
      <c r="J32" s="44">
        <v>163</v>
      </c>
      <c r="K32" s="27"/>
      <c r="L32" s="8" t="s">
        <v>266</v>
      </c>
      <c r="M32" s="8" t="s">
        <v>256</v>
      </c>
      <c r="N32" s="8"/>
      <c r="O32" s="8" t="s">
        <v>40</v>
      </c>
    </row>
    <row r="33" spans="1:15" x14ac:dyDescent="0.25">
      <c r="A33" s="6">
        <v>7</v>
      </c>
      <c r="B33" s="6">
        <v>3113</v>
      </c>
      <c r="C33" s="6">
        <v>2122</v>
      </c>
      <c r="D33" s="6">
        <v>312</v>
      </c>
      <c r="E33" s="6"/>
      <c r="F33" s="7">
        <v>225</v>
      </c>
      <c r="G33" s="7">
        <v>226</v>
      </c>
      <c r="H33" s="7">
        <v>228</v>
      </c>
      <c r="I33" s="7">
        <v>228.30099999999999</v>
      </c>
      <c r="J33" s="44">
        <v>228</v>
      </c>
      <c r="K33" s="27"/>
      <c r="L33" s="8" t="s">
        <v>266</v>
      </c>
      <c r="M33" s="8" t="s">
        <v>257</v>
      </c>
      <c r="N33" s="8"/>
      <c r="O33" s="8" t="s">
        <v>40</v>
      </c>
    </row>
    <row r="34" spans="1:15" x14ac:dyDescent="0.25">
      <c r="A34" s="6">
        <v>7</v>
      </c>
      <c r="B34" s="6">
        <v>3113</v>
      </c>
      <c r="C34" s="6">
        <v>2122</v>
      </c>
      <c r="D34" s="6">
        <v>313</v>
      </c>
      <c r="E34" s="6"/>
      <c r="F34" s="7">
        <v>409</v>
      </c>
      <c r="G34" s="7">
        <v>409.37099999999998</v>
      </c>
      <c r="H34" s="7">
        <v>409</v>
      </c>
      <c r="I34" s="7">
        <v>102.343</v>
      </c>
      <c r="J34" s="44">
        <v>409</v>
      </c>
      <c r="K34" s="27"/>
      <c r="L34" s="8" t="s">
        <v>266</v>
      </c>
      <c r="M34" s="8" t="s">
        <v>258</v>
      </c>
      <c r="N34" s="8"/>
      <c r="O34" s="8" t="s">
        <v>40</v>
      </c>
    </row>
    <row r="35" spans="1:15" x14ac:dyDescent="0.25">
      <c r="A35" s="6">
        <v>7</v>
      </c>
      <c r="B35" s="6">
        <v>3113</v>
      </c>
      <c r="C35" s="6">
        <v>2321</v>
      </c>
      <c r="D35" s="6"/>
      <c r="E35" s="6"/>
      <c r="F35" s="7">
        <v>650</v>
      </c>
      <c r="G35" s="7">
        <v>0</v>
      </c>
      <c r="H35" s="7">
        <v>0</v>
      </c>
      <c r="I35" s="7">
        <v>0</v>
      </c>
      <c r="J35" s="44">
        <v>0</v>
      </c>
      <c r="K35" s="27"/>
      <c r="L35" s="8" t="s">
        <v>269</v>
      </c>
      <c r="M35" s="8"/>
      <c r="N35" s="8"/>
      <c r="O35" s="8" t="s">
        <v>40</v>
      </c>
    </row>
    <row r="36" spans="1:15" x14ac:dyDescent="0.25">
      <c r="A36" s="6">
        <v>7</v>
      </c>
      <c r="B36" s="6">
        <v>3113</v>
      </c>
      <c r="C36" s="6">
        <v>2321</v>
      </c>
      <c r="D36" s="6">
        <v>302</v>
      </c>
      <c r="E36" s="6"/>
      <c r="F36" s="7">
        <v>0</v>
      </c>
      <c r="G36" s="7">
        <v>100</v>
      </c>
      <c r="H36" s="7">
        <v>0</v>
      </c>
      <c r="I36" s="7">
        <v>0</v>
      </c>
      <c r="J36" s="44">
        <v>0</v>
      </c>
      <c r="K36" s="27"/>
      <c r="L36" s="8" t="s">
        <v>269</v>
      </c>
      <c r="M36" s="8" t="s">
        <v>249</v>
      </c>
      <c r="N36" s="8"/>
      <c r="O36" s="8" t="s">
        <v>40</v>
      </c>
    </row>
    <row r="37" spans="1:15" x14ac:dyDescent="0.25">
      <c r="A37" s="6">
        <v>7</v>
      </c>
      <c r="B37" s="6">
        <v>3113</v>
      </c>
      <c r="C37" s="6">
        <v>2321</v>
      </c>
      <c r="D37" s="6">
        <v>303</v>
      </c>
      <c r="E37" s="6"/>
      <c r="F37" s="7">
        <v>0</v>
      </c>
      <c r="G37" s="7">
        <v>265</v>
      </c>
      <c r="H37" s="7">
        <v>0</v>
      </c>
      <c r="I37" s="7">
        <v>0</v>
      </c>
      <c r="J37" s="44">
        <v>0</v>
      </c>
      <c r="K37" s="27"/>
      <c r="L37" s="8" t="s">
        <v>269</v>
      </c>
      <c r="M37" s="8" t="s">
        <v>251</v>
      </c>
      <c r="N37" s="8"/>
      <c r="O37" s="8" t="s">
        <v>40</v>
      </c>
    </row>
    <row r="38" spans="1:15" x14ac:dyDescent="0.25">
      <c r="A38" s="6">
        <v>7</v>
      </c>
      <c r="B38" s="6">
        <v>3113</v>
      </c>
      <c r="C38" s="6">
        <v>2321</v>
      </c>
      <c r="D38" s="6">
        <v>304</v>
      </c>
      <c r="E38" s="6"/>
      <c r="F38" s="7">
        <v>0</v>
      </c>
      <c r="G38" s="7">
        <v>460</v>
      </c>
      <c r="H38" s="7">
        <v>0</v>
      </c>
      <c r="I38" s="7">
        <v>0</v>
      </c>
      <c r="J38" s="44">
        <v>0</v>
      </c>
      <c r="K38" s="27"/>
      <c r="L38" s="8" t="s">
        <v>269</v>
      </c>
      <c r="M38" s="8" t="s">
        <v>253</v>
      </c>
      <c r="N38" s="8"/>
      <c r="O38" s="8" t="s">
        <v>40</v>
      </c>
    </row>
    <row r="39" spans="1:15" x14ac:dyDescent="0.25">
      <c r="A39" s="6">
        <v>7</v>
      </c>
      <c r="B39" s="6">
        <v>3113</v>
      </c>
      <c r="C39" s="6">
        <v>2321</v>
      </c>
      <c r="D39" s="6">
        <v>307</v>
      </c>
      <c r="E39" s="6"/>
      <c r="F39" s="7">
        <v>0</v>
      </c>
      <c r="G39" s="7">
        <v>110</v>
      </c>
      <c r="H39" s="7">
        <v>0</v>
      </c>
      <c r="I39" s="7">
        <v>0</v>
      </c>
      <c r="J39" s="44">
        <v>0</v>
      </c>
      <c r="K39" s="27"/>
      <c r="L39" s="8" t="s">
        <v>269</v>
      </c>
      <c r="M39" s="8" t="s">
        <v>255</v>
      </c>
      <c r="N39" s="8"/>
      <c r="O39" s="8" t="s">
        <v>40</v>
      </c>
    </row>
    <row r="40" spans="1:15" x14ac:dyDescent="0.25">
      <c r="A40" s="6">
        <v>7</v>
      </c>
      <c r="B40" s="6">
        <v>3113</v>
      </c>
      <c r="C40" s="6">
        <v>2321</v>
      </c>
      <c r="D40" s="6">
        <v>308</v>
      </c>
      <c r="E40" s="6"/>
      <c r="F40" s="7">
        <v>0</v>
      </c>
      <c r="G40" s="7">
        <v>450</v>
      </c>
      <c r="H40" s="7">
        <v>0</v>
      </c>
      <c r="I40" s="7">
        <v>0</v>
      </c>
      <c r="J40" s="44">
        <v>0</v>
      </c>
      <c r="K40" s="27"/>
      <c r="L40" s="8" t="s">
        <v>269</v>
      </c>
      <c r="M40" s="8" t="s">
        <v>256</v>
      </c>
      <c r="N40" s="8"/>
      <c r="O40" s="8" t="s">
        <v>40</v>
      </c>
    </row>
    <row r="41" spans="1:15" x14ac:dyDescent="0.25">
      <c r="A41" s="6">
        <v>7</v>
      </c>
      <c r="B41" s="6">
        <v>3113</v>
      </c>
      <c r="C41" s="6">
        <v>2321</v>
      </c>
      <c r="D41" s="6">
        <v>313</v>
      </c>
      <c r="E41" s="6"/>
      <c r="F41" s="7">
        <v>0</v>
      </c>
      <c r="G41" s="7">
        <v>20</v>
      </c>
      <c r="H41" s="7">
        <v>0</v>
      </c>
      <c r="I41" s="7">
        <v>0</v>
      </c>
      <c r="J41" s="44">
        <v>0</v>
      </c>
      <c r="K41" s="27"/>
      <c r="L41" s="8" t="s">
        <v>269</v>
      </c>
      <c r="M41" s="8" t="s">
        <v>258</v>
      </c>
      <c r="N41" s="8"/>
      <c r="O41" s="8" t="s">
        <v>40</v>
      </c>
    </row>
    <row r="42" spans="1:15" x14ac:dyDescent="0.25">
      <c r="A42" s="6">
        <v>7</v>
      </c>
      <c r="B42" s="6">
        <v>3113</v>
      </c>
      <c r="C42" s="6">
        <v>2322</v>
      </c>
      <c r="D42" s="6">
        <v>302</v>
      </c>
      <c r="E42" s="6"/>
      <c r="F42" s="7">
        <v>5.2270000000000003</v>
      </c>
      <c r="G42" s="7">
        <v>86.918000000000006</v>
      </c>
      <c r="H42" s="7">
        <v>0</v>
      </c>
      <c r="I42" s="7">
        <v>0</v>
      </c>
      <c r="J42" s="44">
        <v>0</v>
      </c>
      <c r="K42" s="27"/>
      <c r="L42" s="8" t="s">
        <v>126</v>
      </c>
      <c r="M42" s="8" t="s">
        <v>249</v>
      </c>
      <c r="N42" s="8"/>
      <c r="O42" s="8" t="s">
        <v>40</v>
      </c>
    </row>
    <row r="43" spans="1:15" x14ac:dyDescent="0.25">
      <c r="A43" s="6">
        <v>7</v>
      </c>
      <c r="B43" s="6">
        <v>3113</v>
      </c>
      <c r="C43" s="6">
        <v>2322</v>
      </c>
      <c r="D43" s="6">
        <v>304</v>
      </c>
      <c r="E43" s="6"/>
      <c r="F43" s="7">
        <v>3.32</v>
      </c>
      <c r="G43" s="7">
        <v>0.54600000000000004</v>
      </c>
      <c r="H43" s="7">
        <v>0</v>
      </c>
      <c r="I43" s="7">
        <v>0</v>
      </c>
      <c r="J43" s="44">
        <v>0</v>
      </c>
      <c r="K43" s="27"/>
      <c r="L43" s="8" t="s">
        <v>126</v>
      </c>
      <c r="M43" s="8" t="s">
        <v>253</v>
      </c>
      <c r="N43" s="8"/>
      <c r="O43" s="8" t="s">
        <v>40</v>
      </c>
    </row>
    <row r="44" spans="1:15" x14ac:dyDescent="0.25">
      <c r="A44" s="6">
        <v>7</v>
      </c>
      <c r="B44" s="6">
        <v>3113</v>
      </c>
      <c r="C44" s="6">
        <v>2322</v>
      </c>
      <c r="D44" s="6">
        <v>305</v>
      </c>
      <c r="E44" s="6"/>
      <c r="F44" s="7">
        <v>0.54400000000000004</v>
      </c>
      <c r="G44" s="7">
        <v>0</v>
      </c>
      <c r="H44" s="7">
        <v>0</v>
      </c>
      <c r="I44" s="7">
        <v>0</v>
      </c>
      <c r="J44" s="44">
        <v>0</v>
      </c>
      <c r="K44" s="27"/>
      <c r="L44" s="8" t="s">
        <v>126</v>
      </c>
      <c r="M44" s="8" t="s">
        <v>254</v>
      </c>
      <c r="N44" s="8"/>
      <c r="O44" s="8" t="s">
        <v>40</v>
      </c>
    </row>
    <row r="45" spans="1:15" x14ac:dyDescent="0.25">
      <c r="A45" s="6">
        <v>7</v>
      </c>
      <c r="B45" s="6">
        <v>3113</v>
      </c>
      <c r="C45" s="6">
        <v>2322</v>
      </c>
      <c r="D45" s="6">
        <v>307</v>
      </c>
      <c r="E45" s="6"/>
      <c r="F45" s="7">
        <v>9.0679999999999996</v>
      </c>
      <c r="G45" s="7">
        <v>0</v>
      </c>
      <c r="H45" s="7">
        <v>0</v>
      </c>
      <c r="I45" s="7">
        <v>0</v>
      </c>
      <c r="J45" s="44">
        <v>0</v>
      </c>
      <c r="K45" s="27"/>
      <c r="L45" s="8" t="s">
        <v>126</v>
      </c>
      <c r="M45" s="8" t="s">
        <v>255</v>
      </c>
      <c r="N45" s="8"/>
      <c r="O45" s="8" t="s">
        <v>40</v>
      </c>
    </row>
    <row r="46" spans="1:15" x14ac:dyDescent="0.25">
      <c r="A46" s="6">
        <v>7</v>
      </c>
      <c r="B46" s="6">
        <v>3113</v>
      </c>
      <c r="C46" s="6">
        <v>2322</v>
      </c>
      <c r="D46" s="6">
        <v>313</v>
      </c>
      <c r="E46" s="6"/>
      <c r="F46" s="7">
        <v>16.052</v>
      </c>
      <c r="G46" s="7">
        <v>0</v>
      </c>
      <c r="H46" s="7">
        <v>0</v>
      </c>
      <c r="I46" s="7">
        <v>0</v>
      </c>
      <c r="J46" s="44">
        <v>0</v>
      </c>
      <c r="K46" s="27"/>
      <c r="L46" s="8" t="s">
        <v>126</v>
      </c>
      <c r="M46" s="8" t="s">
        <v>258</v>
      </c>
      <c r="N46" s="8"/>
      <c r="O46" s="8" t="s">
        <v>40</v>
      </c>
    </row>
    <row r="47" spans="1:15" x14ac:dyDescent="0.25">
      <c r="A47" s="6">
        <v>7</v>
      </c>
      <c r="B47" s="6">
        <v>3113</v>
      </c>
      <c r="C47" s="6">
        <v>2324</v>
      </c>
      <c r="D47" s="6"/>
      <c r="E47" s="6"/>
      <c r="F47" s="7">
        <v>274.08300000000003</v>
      </c>
      <c r="G47" s="7">
        <v>90.369</v>
      </c>
      <c r="H47" s="7">
        <v>0</v>
      </c>
      <c r="I47" s="7">
        <v>0</v>
      </c>
      <c r="J47" s="44">
        <v>0</v>
      </c>
      <c r="K47" s="27"/>
      <c r="L47" s="8" t="s">
        <v>49</v>
      </c>
      <c r="M47" s="8"/>
      <c r="N47" s="8"/>
      <c r="O47" s="8" t="s">
        <v>40</v>
      </c>
    </row>
    <row r="48" spans="1:15" x14ac:dyDescent="0.25">
      <c r="A48" s="6">
        <v>7</v>
      </c>
      <c r="B48" s="6">
        <v>3114</v>
      </c>
      <c r="C48" s="6">
        <v>2122</v>
      </c>
      <c r="D48" s="6">
        <v>315</v>
      </c>
      <c r="E48" s="6"/>
      <c r="F48" s="7">
        <v>242</v>
      </c>
      <c r="G48" s="7">
        <v>242</v>
      </c>
      <c r="H48" s="7">
        <v>242</v>
      </c>
      <c r="I48" s="7">
        <v>60.5</v>
      </c>
      <c r="J48" s="44">
        <v>242</v>
      </c>
      <c r="K48" s="27"/>
      <c r="L48" s="8" t="s">
        <v>266</v>
      </c>
      <c r="M48" s="8" t="s">
        <v>259</v>
      </c>
      <c r="N48" s="8"/>
      <c r="O48" s="8" t="s">
        <v>41</v>
      </c>
    </row>
    <row r="49" spans="1:15" x14ac:dyDescent="0.25">
      <c r="A49" s="6">
        <v>7</v>
      </c>
      <c r="B49" s="6">
        <v>3114</v>
      </c>
      <c r="C49" s="6">
        <v>2122</v>
      </c>
      <c r="D49" s="6">
        <v>318</v>
      </c>
      <c r="E49" s="6"/>
      <c r="F49" s="7">
        <v>413</v>
      </c>
      <c r="G49" s="7">
        <v>378</v>
      </c>
      <c r="H49" s="7">
        <v>378</v>
      </c>
      <c r="I49" s="7">
        <v>94.5</v>
      </c>
      <c r="J49" s="44">
        <v>378</v>
      </c>
      <c r="K49" s="27"/>
      <c r="L49" s="8" t="s">
        <v>266</v>
      </c>
      <c r="M49" s="8" t="s">
        <v>260</v>
      </c>
      <c r="N49" s="8"/>
      <c r="O49" s="8" t="s">
        <v>41</v>
      </c>
    </row>
    <row r="50" spans="1:15" x14ac:dyDescent="0.25">
      <c r="A50" s="6">
        <v>7</v>
      </c>
      <c r="B50" s="6">
        <v>3114</v>
      </c>
      <c r="C50" s="6">
        <v>2321</v>
      </c>
      <c r="D50" s="6">
        <v>315</v>
      </c>
      <c r="E50" s="6"/>
      <c r="F50" s="7">
        <v>0</v>
      </c>
      <c r="G50" s="7">
        <v>95</v>
      </c>
      <c r="H50" s="7">
        <v>0</v>
      </c>
      <c r="I50" s="7">
        <v>0</v>
      </c>
      <c r="J50" s="44">
        <v>0</v>
      </c>
      <c r="K50" s="27"/>
      <c r="L50" s="8" t="s">
        <v>269</v>
      </c>
      <c r="M50" s="8" t="s">
        <v>259</v>
      </c>
      <c r="N50" s="8"/>
      <c r="O50" s="8" t="s">
        <v>41</v>
      </c>
    </row>
    <row r="51" spans="1:15" x14ac:dyDescent="0.25">
      <c r="A51" s="6">
        <v>7</v>
      </c>
      <c r="B51" s="6">
        <v>3114</v>
      </c>
      <c r="C51" s="6">
        <v>2321</v>
      </c>
      <c r="D51" s="6">
        <v>318</v>
      </c>
      <c r="E51" s="6"/>
      <c r="F51" s="7">
        <v>0</v>
      </c>
      <c r="G51" s="7">
        <v>200</v>
      </c>
      <c r="H51" s="7">
        <v>0</v>
      </c>
      <c r="I51" s="7">
        <v>0</v>
      </c>
      <c r="J51" s="44">
        <v>0</v>
      </c>
      <c r="K51" s="27"/>
      <c r="L51" s="8" t="s">
        <v>269</v>
      </c>
      <c r="M51" s="8" t="s">
        <v>260</v>
      </c>
      <c r="N51" s="8"/>
      <c r="O51" s="8" t="s">
        <v>41</v>
      </c>
    </row>
    <row r="52" spans="1:15" x14ac:dyDescent="0.25">
      <c r="A52" s="6">
        <v>7</v>
      </c>
      <c r="B52" s="6">
        <v>3114</v>
      </c>
      <c r="C52" s="6">
        <v>2322</v>
      </c>
      <c r="D52" s="6">
        <v>315</v>
      </c>
      <c r="E52" s="6"/>
      <c r="F52" s="7">
        <v>0</v>
      </c>
      <c r="G52" s="7">
        <v>14.641999999999999</v>
      </c>
      <c r="H52" s="7">
        <v>0</v>
      </c>
      <c r="I52" s="7">
        <v>0</v>
      </c>
      <c r="J52" s="44">
        <v>0</v>
      </c>
      <c r="K52" s="27"/>
      <c r="L52" s="8" t="s">
        <v>126</v>
      </c>
      <c r="M52" s="8" t="s">
        <v>259</v>
      </c>
      <c r="N52" s="8"/>
      <c r="O52" s="8" t="s">
        <v>41</v>
      </c>
    </row>
    <row r="53" spans="1:15" x14ac:dyDescent="0.25">
      <c r="A53" s="6">
        <v>7</v>
      </c>
      <c r="B53" s="6">
        <v>3211</v>
      </c>
      <c r="C53" s="6">
        <v>2324</v>
      </c>
      <c r="D53" s="6"/>
      <c r="E53" s="6"/>
      <c r="F53" s="7">
        <v>0.2</v>
      </c>
      <c r="G53" s="7">
        <v>0</v>
      </c>
      <c r="H53" s="7">
        <v>0</v>
      </c>
      <c r="I53" s="7">
        <v>0</v>
      </c>
      <c r="J53" s="44">
        <v>0</v>
      </c>
      <c r="K53" s="27"/>
      <c r="L53" s="8" t="s">
        <v>49</v>
      </c>
      <c r="M53" s="8"/>
      <c r="N53" s="8"/>
      <c r="O53" s="8" t="s">
        <v>119</v>
      </c>
    </row>
    <row r="54" spans="1:15" x14ac:dyDescent="0.25">
      <c r="A54" s="6">
        <v>7</v>
      </c>
      <c r="B54" s="6">
        <v>3231</v>
      </c>
      <c r="C54" s="6">
        <v>2122</v>
      </c>
      <c r="D54" s="6">
        <v>319</v>
      </c>
      <c r="E54" s="6"/>
      <c r="F54" s="7">
        <v>69</v>
      </c>
      <c r="G54" s="7">
        <v>385.50700000000001</v>
      </c>
      <c r="H54" s="7">
        <v>78</v>
      </c>
      <c r="I54" s="7">
        <v>78.41</v>
      </c>
      <c r="J54" s="44">
        <v>92</v>
      </c>
      <c r="K54" s="27"/>
      <c r="L54" s="8" t="s">
        <v>266</v>
      </c>
      <c r="M54" s="8" t="s">
        <v>265</v>
      </c>
      <c r="N54" s="8"/>
      <c r="O54" s="8" t="s">
        <v>270</v>
      </c>
    </row>
    <row r="55" spans="1:15" x14ac:dyDescent="0.25">
      <c r="A55" s="6">
        <v>7</v>
      </c>
      <c r="B55" s="6">
        <v>3421</v>
      </c>
      <c r="C55" s="6">
        <v>2122</v>
      </c>
      <c r="D55" s="6">
        <v>320</v>
      </c>
      <c r="E55" s="6"/>
      <c r="F55" s="7">
        <v>0</v>
      </c>
      <c r="G55" s="7">
        <v>0</v>
      </c>
      <c r="H55" s="7">
        <v>0</v>
      </c>
      <c r="I55" s="7">
        <v>0</v>
      </c>
      <c r="J55" s="44">
        <v>113</v>
      </c>
      <c r="K55" s="27"/>
      <c r="L55" s="8" t="s">
        <v>266</v>
      </c>
      <c r="M55" s="8" t="s">
        <v>496</v>
      </c>
      <c r="N55" s="8"/>
      <c r="O55" s="8"/>
    </row>
    <row r="56" spans="1:15" x14ac:dyDescent="0.25">
      <c r="A56" s="6">
        <v>7</v>
      </c>
      <c r="B56" s="58">
        <v>3313</v>
      </c>
      <c r="C56" s="6">
        <v>2122</v>
      </c>
      <c r="D56" s="6">
        <v>302</v>
      </c>
      <c r="E56" s="6"/>
      <c r="F56" s="7">
        <v>0</v>
      </c>
      <c r="G56" s="7">
        <v>0</v>
      </c>
      <c r="H56" s="7">
        <v>0</v>
      </c>
      <c r="I56" s="7">
        <v>266.55599999999998</v>
      </c>
      <c r="J56" s="44">
        <v>0</v>
      </c>
      <c r="K56" s="27"/>
      <c r="L56" s="8" t="s">
        <v>266</v>
      </c>
      <c r="M56" s="8" t="s">
        <v>249</v>
      </c>
      <c r="N56" s="8"/>
      <c r="O56" s="8" t="s">
        <v>271</v>
      </c>
    </row>
    <row r="57" spans="1:15" x14ac:dyDescent="0.25">
      <c r="A57" s="6">
        <v>7</v>
      </c>
      <c r="B57" s="6">
        <v>3419</v>
      </c>
      <c r="C57" s="6">
        <v>2324</v>
      </c>
      <c r="D57" s="6"/>
      <c r="E57" s="6"/>
      <c r="F57" s="7">
        <v>23.366</v>
      </c>
      <c r="G57" s="7">
        <v>5.0019999999999998</v>
      </c>
      <c r="H57" s="7">
        <v>0</v>
      </c>
      <c r="I57" s="7">
        <v>0</v>
      </c>
      <c r="J57" s="44">
        <v>0</v>
      </c>
      <c r="K57" s="27"/>
      <c r="L57" s="8" t="s">
        <v>49</v>
      </c>
      <c r="M57" s="8"/>
      <c r="N57" s="8"/>
      <c r="O57" s="8" t="s">
        <v>42</v>
      </c>
    </row>
    <row r="58" spans="1:15" x14ac:dyDescent="0.25">
      <c r="A58" s="6">
        <v>7</v>
      </c>
      <c r="B58" s="6">
        <v>6171</v>
      </c>
      <c r="C58" s="6">
        <v>2111</v>
      </c>
      <c r="D58" s="6"/>
      <c r="E58" s="6"/>
      <c r="F58" s="7">
        <v>0</v>
      </c>
      <c r="G58" s="7">
        <v>0.78</v>
      </c>
      <c r="H58" s="7">
        <v>0</v>
      </c>
      <c r="I58" s="7">
        <v>3.27</v>
      </c>
      <c r="J58" s="44">
        <v>0</v>
      </c>
      <c r="K58" s="27"/>
      <c r="L58" s="8" t="s">
        <v>45</v>
      </c>
      <c r="M58" s="8"/>
      <c r="N58" s="8"/>
      <c r="O58" s="8" t="s">
        <v>47</v>
      </c>
    </row>
    <row r="59" spans="1:15" x14ac:dyDescent="0.25">
      <c r="A59" s="6">
        <v>7</v>
      </c>
      <c r="B59" s="6">
        <v>6402</v>
      </c>
      <c r="C59" s="6">
        <v>2229</v>
      </c>
      <c r="D59" s="6"/>
      <c r="E59" s="6"/>
      <c r="F59" s="7">
        <v>0</v>
      </c>
      <c r="G59" s="7">
        <v>0</v>
      </c>
      <c r="H59" s="7">
        <v>0</v>
      </c>
      <c r="I59" s="7">
        <v>43.542999999999999</v>
      </c>
      <c r="J59" s="7">
        <v>0</v>
      </c>
      <c r="K59" s="7"/>
      <c r="L59" s="8" t="s">
        <v>43</v>
      </c>
      <c r="M59" s="8"/>
      <c r="N59" s="8"/>
      <c r="O59" s="8" t="s">
        <v>196</v>
      </c>
    </row>
    <row r="60" spans="1:15" x14ac:dyDescent="0.25">
      <c r="A60" s="6"/>
      <c r="B60" s="6"/>
      <c r="C60" s="6"/>
      <c r="D60" s="6"/>
      <c r="E60" s="6"/>
      <c r="F60" s="7"/>
      <c r="G60" s="7"/>
      <c r="H60" s="7"/>
      <c r="I60" s="7"/>
      <c r="J60" s="7"/>
      <c r="K60" s="7"/>
      <c r="L60" s="8"/>
      <c r="M60" s="8"/>
      <c r="N60" s="8"/>
      <c r="O60" s="8"/>
    </row>
    <row r="61" spans="1:15" x14ac:dyDescent="0.25">
      <c r="A61" s="29"/>
      <c r="B61" s="28" t="s">
        <v>481</v>
      </c>
      <c r="C61" s="29"/>
      <c r="D61" s="29"/>
      <c r="E61" s="29"/>
      <c r="F61" s="30">
        <v>26009.989519999999</v>
      </c>
      <c r="G61" s="30">
        <v>10941.015520000001</v>
      </c>
      <c r="H61" s="30">
        <v>4086</v>
      </c>
      <c r="I61" s="30">
        <v>2613.9200599999999</v>
      </c>
      <c r="J61" s="30">
        <f>SUM(J5:J59)</f>
        <v>4214</v>
      </c>
      <c r="K61" s="30"/>
      <c r="L61" s="28"/>
      <c r="M61" s="28"/>
      <c r="N61" s="28"/>
      <c r="O61" s="28"/>
    </row>
    <row r="62" spans="1:15" x14ac:dyDescent="0.25">
      <c r="A62" s="6"/>
      <c r="B62" s="6"/>
      <c r="C62" s="6"/>
      <c r="D62" s="6"/>
      <c r="E62" s="6"/>
      <c r="F62" s="7"/>
      <c r="G62" s="7"/>
      <c r="H62" s="7"/>
      <c r="I62" s="7"/>
      <c r="J62" s="7"/>
      <c r="K62" s="7"/>
      <c r="L62" s="8"/>
      <c r="M62" s="8"/>
      <c r="N62" s="8"/>
      <c r="O62" s="8"/>
    </row>
    <row r="63" spans="1:15" x14ac:dyDescent="0.25">
      <c r="A63" s="31"/>
      <c r="B63" s="31" t="s">
        <v>272</v>
      </c>
      <c r="C63" s="31"/>
      <c r="D63" s="31"/>
      <c r="E63" s="31"/>
      <c r="F63" s="32">
        <v>26009.989519999999</v>
      </c>
      <c r="G63" s="32">
        <v>10941.015520000001</v>
      </c>
      <c r="H63" s="32">
        <v>4086</v>
      </c>
      <c r="I63" s="32">
        <v>2613.9200599999999</v>
      </c>
      <c r="J63" s="32">
        <f>J61</f>
        <v>4214</v>
      </c>
      <c r="K63" s="32"/>
      <c r="L63" s="33"/>
      <c r="M63" s="33"/>
      <c r="N63" s="33"/>
      <c r="O63" s="33"/>
    </row>
    <row r="64" spans="1:15" x14ac:dyDescent="0.25">
      <c r="A64" s="6"/>
      <c r="B64" s="6"/>
      <c r="C64" s="6"/>
      <c r="D64" s="6"/>
      <c r="E64" s="6"/>
      <c r="F64" s="7"/>
      <c r="G64" s="7"/>
      <c r="H64" s="7"/>
      <c r="I64" s="7"/>
      <c r="J64" s="7"/>
      <c r="K64" s="7"/>
      <c r="L64" s="8"/>
      <c r="M64" s="8"/>
      <c r="N64" s="8"/>
      <c r="O64" s="8"/>
    </row>
    <row r="65" spans="1:15" x14ac:dyDescent="0.25">
      <c r="A65" s="93" t="s">
        <v>680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5"/>
    </row>
    <row r="66" spans="1:15" x14ac:dyDescent="0.25">
      <c r="A66" s="6">
        <v>7</v>
      </c>
      <c r="B66" s="6">
        <v>3111</v>
      </c>
      <c r="C66" s="6">
        <v>5139</v>
      </c>
      <c r="D66" s="6"/>
      <c r="E66" s="6"/>
      <c r="F66" s="7">
        <v>0</v>
      </c>
      <c r="G66" s="7">
        <v>182.404</v>
      </c>
      <c r="H66" s="7">
        <v>0</v>
      </c>
      <c r="I66" s="7">
        <v>77.753</v>
      </c>
      <c r="J66" s="7">
        <v>0</v>
      </c>
      <c r="K66" s="7"/>
      <c r="L66" s="8" t="s">
        <v>82</v>
      </c>
      <c r="M66" s="8"/>
      <c r="N66" s="8"/>
      <c r="O66" s="8" t="s">
        <v>268</v>
      </c>
    </row>
    <row r="67" spans="1:15" x14ac:dyDescent="0.25">
      <c r="A67" s="6">
        <v>7</v>
      </c>
      <c r="B67" s="6">
        <v>3111</v>
      </c>
      <c r="C67" s="6">
        <v>5169</v>
      </c>
      <c r="D67" s="6"/>
      <c r="E67" s="6"/>
      <c r="F67" s="7">
        <v>1.5</v>
      </c>
      <c r="G67" s="7">
        <v>170.75899999999999</v>
      </c>
      <c r="H67" s="7">
        <v>2</v>
      </c>
      <c r="I67" s="7">
        <v>3.097</v>
      </c>
      <c r="J67" s="44">
        <v>4</v>
      </c>
      <c r="K67" s="27"/>
      <c r="L67" s="8" t="s">
        <v>84</v>
      </c>
      <c r="M67" s="8"/>
      <c r="N67" s="8"/>
      <c r="O67" s="8" t="s">
        <v>268</v>
      </c>
    </row>
    <row r="68" spans="1:15" x14ac:dyDescent="0.25">
      <c r="A68" s="6">
        <v>7</v>
      </c>
      <c r="B68" s="6">
        <v>3111</v>
      </c>
      <c r="C68" s="6">
        <v>5331</v>
      </c>
      <c r="D68" s="6">
        <v>314</v>
      </c>
      <c r="E68" s="6"/>
      <c r="F68" s="7">
        <v>10902.799000000001</v>
      </c>
      <c r="G68" s="7">
        <v>13148.557000000001</v>
      </c>
      <c r="H68" s="7">
        <v>12940</v>
      </c>
      <c r="I68" s="7">
        <v>5900</v>
      </c>
      <c r="J68" s="44">
        <v>12590</v>
      </c>
      <c r="K68" s="27"/>
      <c r="L68" s="8" t="s">
        <v>273</v>
      </c>
      <c r="M68" s="8" t="s">
        <v>267</v>
      </c>
      <c r="N68" s="8"/>
      <c r="O68" s="8" t="s">
        <v>268</v>
      </c>
    </row>
    <row r="69" spans="1:15" x14ac:dyDescent="0.25">
      <c r="A69" s="6">
        <v>7</v>
      </c>
      <c r="B69" s="6">
        <v>3111</v>
      </c>
      <c r="C69" s="6">
        <v>5331</v>
      </c>
      <c r="D69" s="6">
        <v>314</v>
      </c>
      <c r="E69" s="6">
        <v>112</v>
      </c>
      <c r="F69" s="7">
        <v>1924</v>
      </c>
      <c r="G69" s="7">
        <v>0</v>
      </c>
      <c r="H69" s="7">
        <v>0</v>
      </c>
      <c r="I69" s="7">
        <v>0</v>
      </c>
      <c r="J69" s="44">
        <v>0</v>
      </c>
      <c r="K69" s="27"/>
      <c r="L69" s="8" t="s">
        <v>273</v>
      </c>
      <c r="M69" s="8" t="s">
        <v>267</v>
      </c>
      <c r="N69" s="8" t="s">
        <v>274</v>
      </c>
      <c r="O69" s="8" t="s">
        <v>268</v>
      </c>
    </row>
    <row r="70" spans="1:15" x14ac:dyDescent="0.25">
      <c r="A70" s="6">
        <v>7</v>
      </c>
      <c r="B70" s="6">
        <v>3113</v>
      </c>
      <c r="C70" s="6">
        <v>5021</v>
      </c>
      <c r="D70" s="6"/>
      <c r="E70" s="6"/>
      <c r="F70" s="7">
        <v>20</v>
      </c>
      <c r="G70" s="7">
        <v>19.125</v>
      </c>
      <c r="H70" s="7">
        <v>25</v>
      </c>
      <c r="I70" s="7">
        <v>0</v>
      </c>
      <c r="J70" s="44">
        <v>1</v>
      </c>
      <c r="K70" s="27"/>
      <c r="L70" s="8" t="s">
        <v>242</v>
      </c>
      <c r="M70" s="8"/>
      <c r="N70" s="8"/>
      <c r="O70" s="8" t="s">
        <v>40</v>
      </c>
    </row>
    <row r="71" spans="1:15" x14ac:dyDescent="0.25">
      <c r="A71" s="6">
        <v>7</v>
      </c>
      <c r="B71" s="6">
        <v>3113</v>
      </c>
      <c r="C71" s="43">
        <v>5021</v>
      </c>
      <c r="D71" s="43">
        <v>711</v>
      </c>
      <c r="E71" s="43"/>
      <c r="F71" s="44">
        <v>34.06</v>
      </c>
      <c r="G71" s="44">
        <v>37.619999999999997</v>
      </c>
      <c r="H71" s="44">
        <v>0</v>
      </c>
      <c r="I71" s="44">
        <v>0</v>
      </c>
      <c r="J71" s="44">
        <v>0</v>
      </c>
      <c r="K71" s="27"/>
      <c r="L71" s="8" t="s">
        <v>242</v>
      </c>
      <c r="M71" s="8" t="s">
        <v>277</v>
      </c>
      <c r="N71" s="8"/>
      <c r="O71" s="8" t="s">
        <v>40</v>
      </c>
    </row>
    <row r="72" spans="1:15" x14ac:dyDescent="0.25">
      <c r="A72" s="6">
        <v>7</v>
      </c>
      <c r="B72" s="6">
        <v>3113</v>
      </c>
      <c r="C72" s="43">
        <v>5041</v>
      </c>
      <c r="D72" s="43"/>
      <c r="E72" s="43"/>
      <c r="F72" s="44">
        <v>4.5</v>
      </c>
      <c r="G72" s="44">
        <v>5</v>
      </c>
      <c r="H72" s="44">
        <v>5</v>
      </c>
      <c r="I72" s="44">
        <v>0</v>
      </c>
      <c r="J72" s="44">
        <v>5</v>
      </c>
      <c r="K72" s="27"/>
      <c r="L72" s="8" t="s">
        <v>275</v>
      </c>
      <c r="M72" s="8"/>
      <c r="N72" s="8"/>
      <c r="O72" s="8" t="s">
        <v>40</v>
      </c>
    </row>
    <row r="73" spans="1:15" x14ac:dyDescent="0.25">
      <c r="A73" s="6">
        <v>7</v>
      </c>
      <c r="B73" s="6">
        <v>3113</v>
      </c>
      <c r="C73" s="43">
        <v>5136</v>
      </c>
      <c r="D73" s="43"/>
      <c r="E73" s="43"/>
      <c r="F73" s="44">
        <v>4.1619999999999999</v>
      </c>
      <c r="G73" s="44">
        <v>4.7489999999999997</v>
      </c>
      <c r="H73" s="44">
        <v>10</v>
      </c>
      <c r="I73" s="44">
        <v>0.55900000000000005</v>
      </c>
      <c r="J73" s="44">
        <v>14</v>
      </c>
      <c r="K73" s="27"/>
      <c r="L73" s="8" t="s">
        <v>276</v>
      </c>
      <c r="M73" s="8"/>
      <c r="N73" s="8"/>
      <c r="O73" s="8" t="s">
        <v>40</v>
      </c>
    </row>
    <row r="74" spans="1:15" x14ac:dyDescent="0.25">
      <c r="A74" s="6">
        <v>7</v>
      </c>
      <c r="B74" s="6">
        <v>3113</v>
      </c>
      <c r="C74" s="43">
        <v>5137</v>
      </c>
      <c r="D74" s="43">
        <v>711</v>
      </c>
      <c r="E74" s="43"/>
      <c r="F74" s="44">
        <v>16.952000000000002</v>
      </c>
      <c r="G74" s="44">
        <v>0</v>
      </c>
      <c r="H74" s="44">
        <v>0</v>
      </c>
      <c r="I74" s="44">
        <v>0</v>
      </c>
      <c r="J74" s="44">
        <v>0</v>
      </c>
      <c r="K74" s="27"/>
      <c r="L74" s="8" t="s">
        <v>81</v>
      </c>
      <c r="M74" s="8" t="s">
        <v>277</v>
      </c>
      <c r="N74" s="8"/>
      <c r="O74" s="8" t="s">
        <v>40</v>
      </c>
    </row>
    <row r="75" spans="1:15" x14ac:dyDescent="0.25">
      <c r="A75" s="6">
        <v>7</v>
      </c>
      <c r="B75" s="6">
        <v>3113</v>
      </c>
      <c r="C75" s="43">
        <v>5139</v>
      </c>
      <c r="D75" s="43"/>
      <c r="E75" s="43"/>
      <c r="F75" s="44">
        <v>26.675999999999998</v>
      </c>
      <c r="G75" s="44">
        <v>31.782</v>
      </c>
      <c r="H75" s="44">
        <v>27</v>
      </c>
      <c r="I75" s="44">
        <v>31.661999999999999</v>
      </c>
      <c r="J75" s="44">
        <v>21</v>
      </c>
      <c r="K75" s="27"/>
      <c r="L75" s="8" t="s">
        <v>82</v>
      </c>
      <c r="M75" s="8"/>
      <c r="N75" s="8"/>
      <c r="O75" s="8" t="s">
        <v>40</v>
      </c>
    </row>
    <row r="76" spans="1:15" x14ac:dyDescent="0.25">
      <c r="A76" s="6">
        <v>7</v>
      </c>
      <c r="B76" s="6">
        <v>3113</v>
      </c>
      <c r="C76" s="43">
        <v>5139</v>
      </c>
      <c r="D76" s="43">
        <v>711</v>
      </c>
      <c r="E76" s="43"/>
      <c r="F76" s="44">
        <v>23.978999999999999</v>
      </c>
      <c r="G76" s="44">
        <v>47.929000000000002</v>
      </c>
      <c r="H76" s="44">
        <v>0</v>
      </c>
      <c r="I76" s="44">
        <v>5.1459999999999999</v>
      </c>
      <c r="J76" s="44">
        <v>0</v>
      </c>
      <c r="K76" s="27"/>
      <c r="L76" s="8" t="s">
        <v>82</v>
      </c>
      <c r="M76" s="8" t="s">
        <v>277</v>
      </c>
      <c r="N76" s="8"/>
      <c r="O76" s="8" t="s">
        <v>40</v>
      </c>
    </row>
    <row r="77" spans="1:15" x14ac:dyDescent="0.25">
      <c r="A77" s="6">
        <v>7</v>
      </c>
      <c r="B77" s="6">
        <v>3113</v>
      </c>
      <c r="C77" s="43">
        <v>5161</v>
      </c>
      <c r="D77" s="43"/>
      <c r="E77" s="43"/>
      <c r="F77" s="44">
        <v>0.5</v>
      </c>
      <c r="G77" s="44">
        <v>0.81799999999999995</v>
      </c>
      <c r="H77" s="44">
        <v>0</v>
      </c>
      <c r="I77" s="44">
        <v>0</v>
      </c>
      <c r="J77" s="44">
        <v>0</v>
      </c>
      <c r="K77" s="27"/>
      <c r="L77" s="8" t="s">
        <v>193</v>
      </c>
      <c r="M77" s="8"/>
      <c r="N77" s="8"/>
      <c r="O77" s="8" t="s">
        <v>40</v>
      </c>
    </row>
    <row r="78" spans="1:15" x14ac:dyDescent="0.25">
      <c r="A78" s="6">
        <v>7</v>
      </c>
      <c r="B78" s="6">
        <v>3113</v>
      </c>
      <c r="C78" s="43">
        <v>5169</v>
      </c>
      <c r="D78" s="43"/>
      <c r="E78" s="43"/>
      <c r="F78" s="44">
        <v>1675.3386</v>
      </c>
      <c r="G78" s="44">
        <v>1578.8197</v>
      </c>
      <c r="H78" s="44">
        <v>2273</v>
      </c>
      <c r="I78" s="44">
        <v>13.621700000000001</v>
      </c>
      <c r="J78" s="44">
        <v>2258</v>
      </c>
      <c r="K78" s="27"/>
      <c r="L78" s="8" t="s">
        <v>84</v>
      </c>
      <c r="M78" s="8"/>
      <c r="N78" s="8"/>
      <c r="O78" s="8" t="s">
        <v>40</v>
      </c>
    </row>
    <row r="79" spans="1:15" x14ac:dyDescent="0.25">
      <c r="A79" s="6">
        <v>7</v>
      </c>
      <c r="B79" s="6">
        <v>3113</v>
      </c>
      <c r="C79" s="43">
        <v>5169</v>
      </c>
      <c r="D79" s="43">
        <v>711</v>
      </c>
      <c r="E79" s="43"/>
      <c r="F79" s="44">
        <v>43.959220000000002</v>
      </c>
      <c r="G79" s="44">
        <v>33.954859999999996</v>
      </c>
      <c r="H79" s="44">
        <v>0</v>
      </c>
      <c r="I79" s="44">
        <v>15.976900000000001</v>
      </c>
      <c r="J79" s="44">
        <v>0</v>
      </c>
      <c r="K79" s="27"/>
      <c r="L79" s="8" t="s">
        <v>84</v>
      </c>
      <c r="M79" s="8" t="s">
        <v>277</v>
      </c>
      <c r="N79" s="8"/>
      <c r="O79" s="8" t="s">
        <v>40</v>
      </c>
    </row>
    <row r="80" spans="1:15" x14ac:dyDescent="0.25">
      <c r="A80" s="6">
        <v>7</v>
      </c>
      <c r="B80" s="6">
        <v>3113</v>
      </c>
      <c r="C80" s="43">
        <v>5172</v>
      </c>
      <c r="D80" s="43"/>
      <c r="E80" s="43"/>
      <c r="F80" s="44">
        <v>3.6</v>
      </c>
      <c r="G80" s="44">
        <v>3.63</v>
      </c>
      <c r="H80" s="44">
        <v>5</v>
      </c>
      <c r="I80" s="44">
        <v>3.63</v>
      </c>
      <c r="J80" s="44">
        <v>5</v>
      </c>
      <c r="K80" s="27"/>
      <c r="L80" s="8" t="s">
        <v>278</v>
      </c>
      <c r="M80" s="8"/>
      <c r="N80" s="8"/>
      <c r="O80" s="8" t="s">
        <v>40</v>
      </c>
    </row>
    <row r="81" spans="1:15" x14ac:dyDescent="0.25">
      <c r="A81" s="6">
        <v>7</v>
      </c>
      <c r="B81" s="6">
        <v>3113</v>
      </c>
      <c r="C81" s="43">
        <v>5175</v>
      </c>
      <c r="D81" s="43"/>
      <c r="E81" s="43"/>
      <c r="F81" s="44">
        <v>11.821999999999999</v>
      </c>
      <c r="G81" s="44">
        <v>17.04</v>
      </c>
      <c r="H81" s="44">
        <v>20</v>
      </c>
      <c r="I81" s="44">
        <v>1.4339999999999999</v>
      </c>
      <c r="J81" s="44">
        <v>27</v>
      </c>
      <c r="K81" s="27"/>
      <c r="L81" s="8" t="s">
        <v>279</v>
      </c>
      <c r="M81" s="8"/>
      <c r="N81" s="8"/>
      <c r="O81" s="8" t="s">
        <v>40</v>
      </c>
    </row>
    <row r="82" spans="1:15" x14ac:dyDescent="0.25">
      <c r="A82" s="6">
        <v>7</v>
      </c>
      <c r="B82" s="6">
        <v>3113</v>
      </c>
      <c r="C82" s="43">
        <v>5175</v>
      </c>
      <c r="D82" s="43">
        <v>711</v>
      </c>
      <c r="E82" s="43"/>
      <c r="F82" s="44">
        <v>3.05</v>
      </c>
      <c r="G82" s="44">
        <v>2.95</v>
      </c>
      <c r="H82" s="44">
        <v>0</v>
      </c>
      <c r="I82" s="44">
        <v>0</v>
      </c>
      <c r="J82" s="44">
        <v>0</v>
      </c>
      <c r="K82" s="27"/>
      <c r="L82" s="8" t="s">
        <v>279</v>
      </c>
      <c r="M82" s="8" t="s">
        <v>277</v>
      </c>
      <c r="N82" s="8"/>
      <c r="O82" s="8" t="s">
        <v>40</v>
      </c>
    </row>
    <row r="83" spans="1:15" x14ac:dyDescent="0.25">
      <c r="A83" s="6">
        <v>7</v>
      </c>
      <c r="B83" s="6">
        <v>3113</v>
      </c>
      <c r="C83" s="43">
        <v>5194</v>
      </c>
      <c r="D83" s="43">
        <v>711</v>
      </c>
      <c r="E83" s="43"/>
      <c r="F83" s="44">
        <v>53.68</v>
      </c>
      <c r="G83" s="44">
        <v>0</v>
      </c>
      <c r="H83" s="44">
        <v>0</v>
      </c>
      <c r="I83" s="44">
        <v>0</v>
      </c>
      <c r="J83" s="44">
        <v>0</v>
      </c>
      <c r="K83" s="27"/>
      <c r="L83" s="8" t="s">
        <v>187</v>
      </c>
      <c r="M83" s="8" t="s">
        <v>277</v>
      </c>
      <c r="N83" s="8"/>
      <c r="O83" s="8" t="s">
        <v>40</v>
      </c>
    </row>
    <row r="84" spans="1:15" x14ac:dyDescent="0.25">
      <c r="A84" s="6">
        <v>7</v>
      </c>
      <c r="B84" s="6">
        <v>3113</v>
      </c>
      <c r="C84" s="43">
        <v>5331</v>
      </c>
      <c r="D84" s="43">
        <v>302</v>
      </c>
      <c r="E84" s="43"/>
      <c r="F84" s="44">
        <v>5862.2269999999999</v>
      </c>
      <c r="G84" s="44">
        <v>6244.9179999999997</v>
      </c>
      <c r="H84" s="44">
        <v>5426</v>
      </c>
      <c r="I84" s="44">
        <v>2273</v>
      </c>
      <c r="J84" s="44">
        <v>6147</v>
      </c>
      <c r="K84" s="27"/>
      <c r="L84" s="8" t="s">
        <v>273</v>
      </c>
      <c r="M84" s="8" t="s">
        <v>249</v>
      </c>
      <c r="N84" s="8"/>
      <c r="O84" s="8" t="s">
        <v>40</v>
      </c>
    </row>
    <row r="85" spans="1:15" x14ac:dyDescent="0.25">
      <c r="A85" s="6">
        <v>7</v>
      </c>
      <c r="B85" s="6">
        <v>3113</v>
      </c>
      <c r="C85" s="6">
        <v>5331</v>
      </c>
      <c r="D85" s="6">
        <v>302</v>
      </c>
      <c r="E85" s="6">
        <v>11</v>
      </c>
      <c r="F85" s="7">
        <v>0</v>
      </c>
      <c r="G85" s="7">
        <v>43</v>
      </c>
      <c r="H85" s="7">
        <v>45</v>
      </c>
      <c r="I85" s="7">
        <v>0</v>
      </c>
      <c r="J85" s="44">
        <v>0</v>
      </c>
      <c r="K85" s="27"/>
      <c r="L85" s="8" t="s">
        <v>273</v>
      </c>
      <c r="M85" s="8" t="s">
        <v>249</v>
      </c>
      <c r="N85" s="8" t="s">
        <v>280</v>
      </c>
      <c r="O85" s="8" t="s">
        <v>40</v>
      </c>
    </row>
    <row r="86" spans="1:15" x14ac:dyDescent="0.25">
      <c r="A86" s="6">
        <v>7</v>
      </c>
      <c r="B86" s="6">
        <v>3113</v>
      </c>
      <c r="C86" s="6">
        <v>5331</v>
      </c>
      <c r="D86" s="6">
        <v>302</v>
      </c>
      <c r="E86" s="6">
        <v>112</v>
      </c>
      <c r="F86" s="7">
        <v>830</v>
      </c>
      <c r="G86" s="7">
        <v>0</v>
      </c>
      <c r="H86" s="7">
        <v>0</v>
      </c>
      <c r="I86" s="7">
        <v>0</v>
      </c>
      <c r="J86" s="44">
        <v>0</v>
      </c>
      <c r="K86" s="27"/>
      <c r="L86" s="8" t="s">
        <v>273</v>
      </c>
      <c r="M86" s="8" t="s">
        <v>249</v>
      </c>
      <c r="N86" s="8" t="s">
        <v>274</v>
      </c>
      <c r="O86" s="8" t="s">
        <v>40</v>
      </c>
    </row>
    <row r="87" spans="1:15" x14ac:dyDescent="0.25">
      <c r="A87" s="6">
        <v>7</v>
      </c>
      <c r="B87" s="6">
        <v>3113</v>
      </c>
      <c r="C87" s="6">
        <v>5331</v>
      </c>
      <c r="D87" s="6">
        <v>303</v>
      </c>
      <c r="E87" s="6"/>
      <c r="F87" s="7">
        <v>2499.67</v>
      </c>
      <c r="G87" s="7">
        <v>3668.0259999999998</v>
      </c>
      <c r="H87" s="7">
        <v>3436</v>
      </c>
      <c r="I87" s="7">
        <v>1765</v>
      </c>
      <c r="J87" s="44">
        <v>3400</v>
      </c>
      <c r="K87" s="27"/>
      <c r="L87" s="8" t="s">
        <v>273</v>
      </c>
      <c r="M87" s="8" t="s">
        <v>251</v>
      </c>
      <c r="N87" s="8"/>
      <c r="O87" s="8" t="s">
        <v>40</v>
      </c>
    </row>
    <row r="88" spans="1:15" x14ac:dyDescent="0.25">
      <c r="A88" s="6">
        <v>7</v>
      </c>
      <c r="B88" s="6">
        <v>3113</v>
      </c>
      <c r="C88" s="6">
        <v>5331</v>
      </c>
      <c r="D88" s="6">
        <v>303</v>
      </c>
      <c r="E88" s="6">
        <v>11</v>
      </c>
      <c r="F88" s="7">
        <v>0</v>
      </c>
      <c r="G88" s="7">
        <v>40</v>
      </c>
      <c r="H88" s="7">
        <v>38</v>
      </c>
      <c r="I88" s="7">
        <v>0</v>
      </c>
      <c r="J88" s="44">
        <v>0</v>
      </c>
      <c r="K88" s="27"/>
      <c r="L88" s="8" t="s">
        <v>273</v>
      </c>
      <c r="M88" s="8" t="s">
        <v>251</v>
      </c>
      <c r="N88" s="8" t="s">
        <v>280</v>
      </c>
      <c r="O88" s="8" t="s">
        <v>40</v>
      </c>
    </row>
    <row r="89" spans="1:15" x14ac:dyDescent="0.25">
      <c r="A89" s="6">
        <v>7</v>
      </c>
      <c r="B89" s="6">
        <v>3113</v>
      </c>
      <c r="C89" s="6">
        <v>5331</v>
      </c>
      <c r="D89" s="6">
        <v>303</v>
      </c>
      <c r="E89" s="6">
        <v>112</v>
      </c>
      <c r="F89" s="7">
        <v>788</v>
      </c>
      <c r="G89" s="7">
        <v>0</v>
      </c>
      <c r="H89" s="7">
        <v>0</v>
      </c>
      <c r="I89" s="7">
        <v>0</v>
      </c>
      <c r="J89" s="44">
        <v>0</v>
      </c>
      <c r="K89" s="27"/>
      <c r="L89" s="8" t="s">
        <v>273</v>
      </c>
      <c r="M89" s="8" t="s">
        <v>251</v>
      </c>
      <c r="N89" s="8" t="s">
        <v>274</v>
      </c>
      <c r="O89" s="8" t="s">
        <v>40</v>
      </c>
    </row>
    <row r="90" spans="1:15" x14ac:dyDescent="0.25">
      <c r="A90" s="6">
        <v>7</v>
      </c>
      <c r="B90" s="6">
        <v>3113</v>
      </c>
      <c r="C90" s="6">
        <v>5331</v>
      </c>
      <c r="D90" s="6">
        <v>303</v>
      </c>
      <c r="E90" s="6">
        <v>33426</v>
      </c>
      <c r="F90" s="7">
        <v>19.977</v>
      </c>
      <c r="G90" s="7">
        <v>0</v>
      </c>
      <c r="H90" s="7">
        <v>0</v>
      </c>
      <c r="I90" s="7">
        <v>0</v>
      </c>
      <c r="J90" s="44">
        <v>0</v>
      </c>
      <c r="K90" s="27"/>
      <c r="L90" s="8" t="s">
        <v>273</v>
      </c>
      <c r="M90" s="8" t="s">
        <v>251</v>
      </c>
      <c r="N90" s="8" t="s">
        <v>252</v>
      </c>
      <c r="O90" s="8" t="s">
        <v>40</v>
      </c>
    </row>
    <row r="91" spans="1:15" x14ac:dyDescent="0.25">
      <c r="A91" s="6">
        <v>7</v>
      </c>
      <c r="B91" s="6">
        <v>3113</v>
      </c>
      <c r="C91" s="6">
        <v>5331</v>
      </c>
      <c r="D91" s="6">
        <v>304</v>
      </c>
      <c r="E91" s="6"/>
      <c r="F91" s="7">
        <v>2736.25</v>
      </c>
      <c r="G91" s="7">
        <v>3855.9470000000001</v>
      </c>
      <c r="H91" s="7">
        <v>3600</v>
      </c>
      <c r="I91" s="7">
        <v>1900</v>
      </c>
      <c r="J91" s="44">
        <v>3850</v>
      </c>
      <c r="K91" s="27"/>
      <c r="L91" s="8" t="s">
        <v>273</v>
      </c>
      <c r="M91" s="8" t="s">
        <v>253</v>
      </c>
      <c r="N91" s="8"/>
      <c r="O91" s="8" t="s">
        <v>40</v>
      </c>
    </row>
    <row r="92" spans="1:15" x14ac:dyDescent="0.25">
      <c r="A92" s="6">
        <v>7</v>
      </c>
      <c r="B92" s="6">
        <v>3113</v>
      </c>
      <c r="C92" s="6">
        <v>5331</v>
      </c>
      <c r="D92" s="6">
        <v>304</v>
      </c>
      <c r="E92" s="6">
        <v>11</v>
      </c>
      <c r="F92" s="7">
        <v>0</v>
      </c>
      <c r="G92" s="7">
        <v>27</v>
      </c>
      <c r="H92" s="7">
        <v>36</v>
      </c>
      <c r="I92" s="7">
        <v>2</v>
      </c>
      <c r="J92" s="44">
        <v>0</v>
      </c>
      <c r="K92" s="27"/>
      <c r="L92" s="8" t="s">
        <v>273</v>
      </c>
      <c r="M92" s="8" t="s">
        <v>253</v>
      </c>
      <c r="N92" s="8" t="s">
        <v>280</v>
      </c>
      <c r="O92" s="8" t="s">
        <v>40</v>
      </c>
    </row>
    <row r="93" spans="1:15" x14ac:dyDescent="0.25">
      <c r="A93" s="6">
        <v>7</v>
      </c>
      <c r="B93" s="6">
        <v>3113</v>
      </c>
      <c r="C93" s="6">
        <v>5331</v>
      </c>
      <c r="D93" s="6">
        <v>304</v>
      </c>
      <c r="E93" s="6">
        <v>112</v>
      </c>
      <c r="F93" s="7">
        <v>659</v>
      </c>
      <c r="G93" s="7">
        <v>0</v>
      </c>
      <c r="H93" s="7">
        <v>0</v>
      </c>
      <c r="I93" s="7">
        <v>0</v>
      </c>
      <c r="J93" s="44">
        <v>0</v>
      </c>
      <c r="K93" s="27"/>
      <c r="L93" s="8" t="s">
        <v>273</v>
      </c>
      <c r="M93" s="8" t="s">
        <v>253</v>
      </c>
      <c r="N93" s="8" t="s">
        <v>274</v>
      </c>
      <c r="O93" s="8" t="s">
        <v>40</v>
      </c>
    </row>
    <row r="94" spans="1:15" x14ac:dyDescent="0.25">
      <c r="A94" s="6">
        <v>7</v>
      </c>
      <c r="B94" s="6">
        <v>3113</v>
      </c>
      <c r="C94" s="6">
        <v>5331</v>
      </c>
      <c r="D94" s="6">
        <v>305</v>
      </c>
      <c r="E94" s="6"/>
      <c r="F94" s="7">
        <v>4045.5439999999999</v>
      </c>
      <c r="G94" s="7">
        <v>4393</v>
      </c>
      <c r="H94" s="7">
        <v>4210</v>
      </c>
      <c r="I94" s="7">
        <v>2170</v>
      </c>
      <c r="J94" s="44">
        <v>4700</v>
      </c>
      <c r="K94" s="27"/>
      <c r="L94" s="8" t="s">
        <v>273</v>
      </c>
      <c r="M94" s="8" t="s">
        <v>254</v>
      </c>
      <c r="N94" s="8"/>
      <c r="O94" s="8" t="s">
        <v>40</v>
      </c>
    </row>
    <row r="95" spans="1:15" x14ac:dyDescent="0.25">
      <c r="A95" s="6">
        <v>7</v>
      </c>
      <c r="B95" s="6">
        <v>3113</v>
      </c>
      <c r="C95" s="6">
        <v>5331</v>
      </c>
      <c r="D95" s="6">
        <v>305</v>
      </c>
      <c r="E95" s="6">
        <v>11</v>
      </c>
      <c r="F95" s="7">
        <v>0</v>
      </c>
      <c r="G95" s="7">
        <v>30</v>
      </c>
      <c r="H95" s="7">
        <v>30</v>
      </c>
      <c r="I95" s="7">
        <v>0</v>
      </c>
      <c r="J95" s="44">
        <v>0</v>
      </c>
      <c r="K95" s="27"/>
      <c r="L95" s="8" t="s">
        <v>273</v>
      </c>
      <c r="M95" s="8" t="s">
        <v>254</v>
      </c>
      <c r="N95" s="8" t="s">
        <v>280</v>
      </c>
      <c r="O95" s="8" t="s">
        <v>40</v>
      </c>
    </row>
    <row r="96" spans="1:15" x14ac:dyDescent="0.25">
      <c r="A96" s="6">
        <v>7</v>
      </c>
      <c r="B96" s="6">
        <v>3113</v>
      </c>
      <c r="C96" s="6">
        <v>5331</v>
      </c>
      <c r="D96" s="6">
        <v>305</v>
      </c>
      <c r="E96" s="6">
        <v>112</v>
      </c>
      <c r="F96" s="7">
        <v>616</v>
      </c>
      <c r="G96" s="7">
        <v>0</v>
      </c>
      <c r="H96" s="7">
        <v>0</v>
      </c>
      <c r="I96" s="7">
        <v>0</v>
      </c>
      <c r="J96" s="44">
        <v>0</v>
      </c>
      <c r="K96" s="27"/>
      <c r="L96" s="8" t="s">
        <v>273</v>
      </c>
      <c r="M96" s="8" t="s">
        <v>254</v>
      </c>
      <c r="N96" s="8" t="s">
        <v>274</v>
      </c>
      <c r="O96" s="8" t="s">
        <v>40</v>
      </c>
    </row>
    <row r="97" spans="1:15" x14ac:dyDescent="0.25">
      <c r="A97" s="6">
        <v>7</v>
      </c>
      <c r="B97" s="6">
        <v>3113</v>
      </c>
      <c r="C97" s="6">
        <v>5331</v>
      </c>
      <c r="D97" s="6">
        <v>307</v>
      </c>
      <c r="E97" s="6"/>
      <c r="F97" s="7">
        <v>3767.0680000000002</v>
      </c>
      <c r="G97" s="7">
        <v>4265</v>
      </c>
      <c r="H97" s="7">
        <v>4468</v>
      </c>
      <c r="I97" s="7">
        <v>2182</v>
      </c>
      <c r="J97" s="44">
        <v>4468</v>
      </c>
      <c r="K97" s="27"/>
      <c r="L97" s="8" t="s">
        <v>273</v>
      </c>
      <c r="M97" s="8" t="s">
        <v>255</v>
      </c>
      <c r="N97" s="8"/>
      <c r="O97" s="8" t="s">
        <v>40</v>
      </c>
    </row>
    <row r="98" spans="1:15" x14ac:dyDescent="0.25">
      <c r="A98" s="6">
        <v>7</v>
      </c>
      <c r="B98" s="6">
        <v>3113</v>
      </c>
      <c r="C98" s="6">
        <v>5331</v>
      </c>
      <c r="D98" s="6">
        <v>307</v>
      </c>
      <c r="E98" s="6">
        <v>11</v>
      </c>
      <c r="F98" s="7">
        <v>0</v>
      </c>
      <c r="G98" s="7">
        <v>36</v>
      </c>
      <c r="H98" s="7">
        <v>36</v>
      </c>
      <c r="I98" s="7">
        <v>23</v>
      </c>
      <c r="J98" s="44">
        <v>0</v>
      </c>
      <c r="K98" s="27"/>
      <c r="L98" s="8" t="s">
        <v>273</v>
      </c>
      <c r="M98" s="8" t="s">
        <v>255</v>
      </c>
      <c r="N98" s="8" t="s">
        <v>280</v>
      </c>
      <c r="O98" s="8" t="s">
        <v>40</v>
      </c>
    </row>
    <row r="99" spans="1:15" x14ac:dyDescent="0.25">
      <c r="A99" s="6">
        <v>7</v>
      </c>
      <c r="B99" s="6">
        <v>3113</v>
      </c>
      <c r="C99" s="6">
        <v>5331</v>
      </c>
      <c r="D99" s="6">
        <v>307</v>
      </c>
      <c r="E99" s="6">
        <v>112</v>
      </c>
      <c r="F99" s="7">
        <v>673</v>
      </c>
      <c r="G99" s="7">
        <v>0</v>
      </c>
      <c r="H99" s="7">
        <v>0</v>
      </c>
      <c r="I99" s="7">
        <v>0</v>
      </c>
      <c r="J99" s="44">
        <v>0</v>
      </c>
      <c r="K99" s="27"/>
      <c r="L99" s="8" t="s">
        <v>273</v>
      </c>
      <c r="M99" s="8" t="s">
        <v>255</v>
      </c>
      <c r="N99" s="8" t="s">
        <v>274</v>
      </c>
      <c r="O99" s="8" t="s">
        <v>40</v>
      </c>
    </row>
    <row r="100" spans="1:15" x14ac:dyDescent="0.25">
      <c r="A100" s="6">
        <v>7</v>
      </c>
      <c r="B100" s="6">
        <v>3113</v>
      </c>
      <c r="C100" s="6">
        <v>5331</v>
      </c>
      <c r="D100" s="6">
        <v>308</v>
      </c>
      <c r="E100" s="6"/>
      <c r="F100" s="7">
        <v>3382.5</v>
      </c>
      <c r="G100" s="7">
        <v>4625.1109999999999</v>
      </c>
      <c r="H100" s="7">
        <v>4100</v>
      </c>
      <c r="I100" s="7">
        <v>2155</v>
      </c>
      <c r="J100" s="44">
        <v>4200</v>
      </c>
      <c r="K100" s="27"/>
      <c r="L100" s="8" t="s">
        <v>273</v>
      </c>
      <c r="M100" s="8" t="s">
        <v>256</v>
      </c>
      <c r="N100" s="8"/>
      <c r="O100" s="8" t="s">
        <v>40</v>
      </c>
    </row>
    <row r="101" spans="1:15" x14ac:dyDescent="0.25">
      <c r="A101" s="6">
        <v>7</v>
      </c>
      <c r="B101" s="6">
        <v>3113</v>
      </c>
      <c r="C101" s="6">
        <v>5331</v>
      </c>
      <c r="D101" s="6">
        <v>308</v>
      </c>
      <c r="E101" s="6">
        <v>11</v>
      </c>
      <c r="F101" s="7">
        <v>0</v>
      </c>
      <c r="G101" s="7">
        <v>42</v>
      </c>
      <c r="H101" s="7">
        <v>43</v>
      </c>
      <c r="I101" s="7">
        <v>0</v>
      </c>
      <c r="J101" s="44">
        <v>0</v>
      </c>
      <c r="K101" s="27"/>
      <c r="L101" s="8" t="s">
        <v>273</v>
      </c>
      <c r="M101" s="8" t="s">
        <v>256</v>
      </c>
      <c r="N101" s="8" t="s">
        <v>280</v>
      </c>
      <c r="O101" s="8" t="s">
        <v>40</v>
      </c>
    </row>
    <row r="102" spans="1:15" x14ac:dyDescent="0.25">
      <c r="A102" s="6">
        <v>7</v>
      </c>
      <c r="B102" s="6">
        <v>3113</v>
      </c>
      <c r="C102" s="6">
        <v>5331</v>
      </c>
      <c r="D102" s="6">
        <v>308</v>
      </c>
      <c r="E102" s="6">
        <v>92</v>
      </c>
      <c r="F102" s="7">
        <v>24</v>
      </c>
      <c r="G102" s="7">
        <v>0</v>
      </c>
      <c r="H102" s="7">
        <v>0</v>
      </c>
      <c r="I102" s="7">
        <v>0</v>
      </c>
      <c r="J102" s="44">
        <v>0</v>
      </c>
      <c r="K102" s="27"/>
      <c r="L102" s="8" t="s">
        <v>273</v>
      </c>
      <c r="M102" s="8" t="s">
        <v>256</v>
      </c>
      <c r="N102" s="8" t="s">
        <v>263</v>
      </c>
      <c r="O102" s="8" t="s">
        <v>40</v>
      </c>
    </row>
    <row r="103" spans="1:15" x14ac:dyDescent="0.25">
      <c r="A103" s="6">
        <v>7</v>
      </c>
      <c r="B103" s="6">
        <v>3113</v>
      </c>
      <c r="C103" s="6">
        <v>5331</v>
      </c>
      <c r="D103" s="6">
        <v>308</v>
      </c>
      <c r="E103" s="6">
        <v>112</v>
      </c>
      <c r="F103" s="7">
        <v>808</v>
      </c>
      <c r="G103" s="7">
        <v>0</v>
      </c>
      <c r="H103" s="7">
        <v>0</v>
      </c>
      <c r="I103" s="7">
        <v>0</v>
      </c>
      <c r="J103" s="44">
        <v>0</v>
      </c>
      <c r="K103" s="27"/>
      <c r="L103" s="8" t="s">
        <v>273</v>
      </c>
      <c r="M103" s="8" t="s">
        <v>256</v>
      </c>
      <c r="N103" s="8" t="s">
        <v>274</v>
      </c>
      <c r="O103" s="8" t="s">
        <v>40</v>
      </c>
    </row>
    <row r="104" spans="1:15" x14ac:dyDescent="0.25">
      <c r="A104" s="6">
        <v>7</v>
      </c>
      <c r="B104" s="6">
        <v>3113</v>
      </c>
      <c r="C104" s="6">
        <v>5331</v>
      </c>
      <c r="D104" s="6">
        <v>312</v>
      </c>
      <c r="E104" s="6"/>
      <c r="F104" s="7">
        <v>2729</v>
      </c>
      <c r="G104" s="7">
        <v>3400</v>
      </c>
      <c r="H104" s="7">
        <v>3450</v>
      </c>
      <c r="I104" s="7">
        <v>1410</v>
      </c>
      <c r="J104" s="44">
        <v>3450</v>
      </c>
      <c r="K104" s="27"/>
      <c r="L104" s="8" t="s">
        <v>273</v>
      </c>
      <c r="M104" s="8" t="s">
        <v>257</v>
      </c>
      <c r="N104" s="8"/>
      <c r="O104" s="8" t="s">
        <v>40</v>
      </c>
    </row>
    <row r="105" spans="1:15" x14ac:dyDescent="0.25">
      <c r="A105" s="6">
        <v>7</v>
      </c>
      <c r="B105" s="6">
        <v>3113</v>
      </c>
      <c r="C105" s="6">
        <v>5331</v>
      </c>
      <c r="D105" s="6">
        <v>312</v>
      </c>
      <c r="E105" s="6">
        <v>11</v>
      </c>
      <c r="F105" s="7">
        <v>0</v>
      </c>
      <c r="G105" s="7">
        <v>34</v>
      </c>
      <c r="H105" s="7">
        <v>34</v>
      </c>
      <c r="I105" s="7">
        <v>0</v>
      </c>
      <c r="J105" s="44">
        <v>0</v>
      </c>
      <c r="K105" s="27"/>
      <c r="L105" s="8" t="s">
        <v>273</v>
      </c>
      <c r="M105" s="8" t="s">
        <v>257</v>
      </c>
      <c r="N105" s="8" t="s">
        <v>280</v>
      </c>
      <c r="O105" s="8" t="s">
        <v>40</v>
      </c>
    </row>
    <row r="106" spans="1:15" x14ac:dyDescent="0.25">
      <c r="A106" s="6">
        <v>7</v>
      </c>
      <c r="B106" s="6">
        <v>3113</v>
      </c>
      <c r="C106" s="6">
        <v>5331</v>
      </c>
      <c r="D106" s="6">
        <v>312</v>
      </c>
      <c r="E106" s="6">
        <v>112</v>
      </c>
      <c r="F106" s="7">
        <v>659</v>
      </c>
      <c r="G106" s="7">
        <v>0</v>
      </c>
      <c r="H106" s="7">
        <v>0</v>
      </c>
      <c r="I106" s="7">
        <v>0</v>
      </c>
      <c r="J106" s="44">
        <v>0</v>
      </c>
      <c r="K106" s="27"/>
      <c r="L106" s="8" t="s">
        <v>273</v>
      </c>
      <c r="M106" s="8" t="s">
        <v>257</v>
      </c>
      <c r="N106" s="8" t="s">
        <v>274</v>
      </c>
      <c r="O106" s="8" t="s">
        <v>40</v>
      </c>
    </row>
    <row r="107" spans="1:15" x14ac:dyDescent="0.25">
      <c r="A107" s="6">
        <v>7</v>
      </c>
      <c r="B107" s="6">
        <v>3113</v>
      </c>
      <c r="C107" s="6">
        <v>5331</v>
      </c>
      <c r="D107" s="6">
        <v>313</v>
      </c>
      <c r="E107" s="6"/>
      <c r="F107" s="7">
        <v>4448.2039999999997</v>
      </c>
      <c r="G107" s="7">
        <v>5141.2</v>
      </c>
      <c r="H107" s="7">
        <v>5100</v>
      </c>
      <c r="I107" s="7">
        <v>2285</v>
      </c>
      <c r="J107" s="44">
        <v>4800</v>
      </c>
      <c r="K107" s="27"/>
      <c r="L107" s="8" t="s">
        <v>273</v>
      </c>
      <c r="M107" s="8" t="s">
        <v>258</v>
      </c>
      <c r="N107" s="8"/>
      <c r="O107" s="8" t="s">
        <v>40</v>
      </c>
    </row>
    <row r="108" spans="1:15" x14ac:dyDescent="0.25">
      <c r="A108" s="6">
        <v>7</v>
      </c>
      <c r="B108" s="6">
        <v>3113</v>
      </c>
      <c r="C108" s="6">
        <v>5331</v>
      </c>
      <c r="D108" s="6">
        <v>313</v>
      </c>
      <c r="E108" s="6">
        <v>11</v>
      </c>
      <c r="F108" s="7">
        <v>0</v>
      </c>
      <c r="G108" s="7">
        <v>44</v>
      </c>
      <c r="H108" s="7">
        <v>45</v>
      </c>
      <c r="I108" s="7">
        <v>0</v>
      </c>
      <c r="J108" s="44">
        <v>0</v>
      </c>
      <c r="K108" s="27"/>
      <c r="L108" s="8" t="s">
        <v>273</v>
      </c>
      <c r="M108" s="8" t="s">
        <v>258</v>
      </c>
      <c r="N108" s="8" t="s">
        <v>280</v>
      </c>
      <c r="O108" s="8" t="s">
        <v>40</v>
      </c>
    </row>
    <row r="109" spans="1:15" x14ac:dyDescent="0.25">
      <c r="A109" s="6">
        <v>7</v>
      </c>
      <c r="B109" s="6">
        <v>3113</v>
      </c>
      <c r="C109" s="6">
        <v>5331</v>
      </c>
      <c r="D109" s="6">
        <v>313</v>
      </c>
      <c r="E109" s="6">
        <v>112</v>
      </c>
      <c r="F109" s="7">
        <v>895</v>
      </c>
      <c r="G109" s="7">
        <v>0</v>
      </c>
      <c r="H109" s="7">
        <v>0</v>
      </c>
      <c r="I109" s="7">
        <v>0</v>
      </c>
      <c r="J109" s="44">
        <v>0</v>
      </c>
      <c r="K109" s="27"/>
      <c r="L109" s="8" t="s">
        <v>273</v>
      </c>
      <c r="M109" s="8" t="s">
        <v>258</v>
      </c>
      <c r="N109" s="8" t="s">
        <v>274</v>
      </c>
      <c r="O109" s="8" t="s">
        <v>40</v>
      </c>
    </row>
    <row r="110" spans="1:15" x14ac:dyDescent="0.25">
      <c r="A110" s="6">
        <v>7</v>
      </c>
      <c r="B110" s="6">
        <v>3113</v>
      </c>
      <c r="C110" s="6">
        <v>5331</v>
      </c>
      <c r="D110" s="6">
        <v>711</v>
      </c>
      <c r="E110" s="6"/>
      <c r="F110" s="7">
        <v>0</v>
      </c>
      <c r="G110" s="7">
        <v>0</v>
      </c>
      <c r="H110" s="7">
        <v>176</v>
      </c>
      <c r="I110" s="7">
        <v>0</v>
      </c>
      <c r="J110" s="44">
        <v>500</v>
      </c>
      <c r="K110" s="27"/>
      <c r="L110" s="8" t="s">
        <v>273</v>
      </c>
      <c r="M110" s="8" t="s">
        <v>277</v>
      </c>
      <c r="N110" s="8"/>
      <c r="O110" s="8" t="s">
        <v>40</v>
      </c>
    </row>
    <row r="111" spans="1:15" x14ac:dyDescent="0.25">
      <c r="A111" s="6">
        <v>7</v>
      </c>
      <c r="B111" s="6">
        <v>3113</v>
      </c>
      <c r="C111" s="6">
        <v>5336</v>
      </c>
      <c r="D111" s="6">
        <v>302</v>
      </c>
      <c r="E111" s="6">
        <v>33123</v>
      </c>
      <c r="F111" s="7">
        <v>1187.9284</v>
      </c>
      <c r="G111" s="7">
        <v>0</v>
      </c>
      <c r="H111" s="7">
        <v>0</v>
      </c>
      <c r="I111" s="7">
        <v>0</v>
      </c>
      <c r="J111" s="44">
        <v>0</v>
      </c>
      <c r="K111" s="27"/>
      <c r="L111" s="8" t="s">
        <v>281</v>
      </c>
      <c r="M111" s="8" t="s">
        <v>249</v>
      </c>
      <c r="N111" s="8" t="s">
        <v>250</v>
      </c>
      <c r="O111" s="8" t="s">
        <v>40</v>
      </c>
    </row>
    <row r="112" spans="1:15" x14ac:dyDescent="0.25">
      <c r="A112" s="6">
        <v>7</v>
      </c>
      <c r="B112" s="6">
        <v>3113</v>
      </c>
      <c r="C112" s="6">
        <v>5336</v>
      </c>
      <c r="D112" s="6">
        <v>303</v>
      </c>
      <c r="E112" s="6">
        <v>33123</v>
      </c>
      <c r="F112" s="7">
        <v>1098.3344</v>
      </c>
      <c r="G112" s="7">
        <v>0</v>
      </c>
      <c r="H112" s="7">
        <v>0</v>
      </c>
      <c r="I112" s="7">
        <v>0</v>
      </c>
      <c r="J112" s="44">
        <v>0</v>
      </c>
      <c r="K112" s="27"/>
      <c r="L112" s="8" t="s">
        <v>281</v>
      </c>
      <c r="M112" s="8" t="s">
        <v>251</v>
      </c>
      <c r="N112" s="8" t="s">
        <v>250</v>
      </c>
      <c r="O112" s="8" t="s">
        <v>40</v>
      </c>
    </row>
    <row r="113" spans="1:15" x14ac:dyDescent="0.25">
      <c r="A113" s="6">
        <v>7</v>
      </c>
      <c r="B113" s="6">
        <v>3113</v>
      </c>
      <c r="C113" s="6">
        <v>5336</v>
      </c>
      <c r="D113" s="6">
        <v>304</v>
      </c>
      <c r="E113" s="6">
        <v>33123</v>
      </c>
      <c r="F113" s="7">
        <v>864.56560000000002</v>
      </c>
      <c r="G113" s="7">
        <v>0</v>
      </c>
      <c r="H113" s="7">
        <v>0</v>
      </c>
      <c r="I113" s="7">
        <v>0</v>
      </c>
      <c r="J113" s="44">
        <v>0</v>
      </c>
      <c r="K113" s="27"/>
      <c r="L113" s="8" t="s">
        <v>281</v>
      </c>
      <c r="M113" s="8" t="s">
        <v>253</v>
      </c>
      <c r="N113" s="8" t="s">
        <v>250</v>
      </c>
      <c r="O113" s="8" t="s">
        <v>40</v>
      </c>
    </row>
    <row r="114" spans="1:15" x14ac:dyDescent="0.25">
      <c r="A114" s="6">
        <v>7</v>
      </c>
      <c r="B114" s="6">
        <v>3113</v>
      </c>
      <c r="C114" s="6">
        <v>5336</v>
      </c>
      <c r="D114" s="6">
        <v>305</v>
      </c>
      <c r="E114" s="6">
        <v>33123</v>
      </c>
      <c r="F114" s="7">
        <v>0</v>
      </c>
      <c r="G114" s="7">
        <v>912.59960000000001</v>
      </c>
      <c r="H114" s="7">
        <v>0</v>
      </c>
      <c r="I114" s="7">
        <v>0</v>
      </c>
      <c r="J114" s="44">
        <v>0</v>
      </c>
      <c r="K114" s="27"/>
      <c r="L114" s="8" t="s">
        <v>281</v>
      </c>
      <c r="M114" s="8" t="s">
        <v>254</v>
      </c>
      <c r="N114" s="8" t="s">
        <v>250</v>
      </c>
      <c r="O114" s="8" t="s">
        <v>40</v>
      </c>
    </row>
    <row r="115" spans="1:15" x14ac:dyDescent="0.25">
      <c r="A115" s="6">
        <v>7</v>
      </c>
      <c r="B115" s="6">
        <v>3113</v>
      </c>
      <c r="C115" s="6">
        <v>5336</v>
      </c>
      <c r="D115" s="6">
        <v>307</v>
      </c>
      <c r="E115" s="6">
        <v>33123</v>
      </c>
      <c r="F115" s="7">
        <v>967.62120000000004</v>
      </c>
      <c r="G115" s="7">
        <v>0</v>
      </c>
      <c r="H115" s="7">
        <v>0</v>
      </c>
      <c r="I115" s="7">
        <v>0</v>
      </c>
      <c r="J115" s="44">
        <v>0</v>
      </c>
      <c r="K115" s="27"/>
      <c r="L115" s="8" t="s">
        <v>281</v>
      </c>
      <c r="M115" s="8" t="s">
        <v>255</v>
      </c>
      <c r="N115" s="8" t="s">
        <v>250</v>
      </c>
      <c r="O115" s="8" t="s">
        <v>40</v>
      </c>
    </row>
    <row r="116" spans="1:15" x14ac:dyDescent="0.25">
      <c r="A116" s="6">
        <v>7</v>
      </c>
      <c r="B116" s="6">
        <v>3113</v>
      </c>
      <c r="C116" s="6">
        <v>5336</v>
      </c>
      <c r="D116" s="6">
        <v>308</v>
      </c>
      <c r="E116" s="6">
        <v>33123</v>
      </c>
      <c r="F116" s="7">
        <v>1069.3896</v>
      </c>
      <c r="G116" s="7">
        <v>0</v>
      </c>
      <c r="H116" s="7">
        <v>0</v>
      </c>
      <c r="I116" s="7">
        <v>0</v>
      </c>
      <c r="J116" s="44">
        <v>0</v>
      </c>
      <c r="K116" s="27"/>
      <c r="L116" s="8" t="s">
        <v>281</v>
      </c>
      <c r="M116" s="8" t="s">
        <v>256</v>
      </c>
      <c r="N116" s="8" t="s">
        <v>250</v>
      </c>
      <c r="O116" s="8" t="s">
        <v>40</v>
      </c>
    </row>
    <row r="117" spans="1:15" x14ac:dyDescent="0.25">
      <c r="A117" s="6">
        <v>7</v>
      </c>
      <c r="B117" s="6">
        <v>3113</v>
      </c>
      <c r="C117" s="6">
        <v>5336</v>
      </c>
      <c r="D117" s="6">
        <v>312</v>
      </c>
      <c r="E117" s="6">
        <v>33123</v>
      </c>
      <c r="F117" s="7">
        <v>1210.1908000000001</v>
      </c>
      <c r="G117" s="7">
        <v>0</v>
      </c>
      <c r="H117" s="7">
        <v>0</v>
      </c>
      <c r="I117" s="7">
        <v>0</v>
      </c>
      <c r="J117" s="44">
        <v>0</v>
      </c>
      <c r="K117" s="27"/>
      <c r="L117" s="8" t="s">
        <v>281</v>
      </c>
      <c r="M117" s="8" t="s">
        <v>257</v>
      </c>
      <c r="N117" s="8" t="s">
        <v>250</v>
      </c>
      <c r="O117" s="8" t="s">
        <v>40</v>
      </c>
    </row>
    <row r="118" spans="1:15" x14ac:dyDescent="0.25">
      <c r="A118" s="6">
        <v>7</v>
      </c>
      <c r="B118" s="6">
        <v>3113</v>
      </c>
      <c r="C118" s="6">
        <v>5336</v>
      </c>
      <c r="D118" s="6">
        <v>313</v>
      </c>
      <c r="E118" s="6">
        <v>33123</v>
      </c>
      <c r="F118" s="7">
        <v>1196.6732</v>
      </c>
      <c r="G118" s="7">
        <v>0</v>
      </c>
      <c r="H118" s="7">
        <v>0</v>
      </c>
      <c r="I118" s="7">
        <v>0</v>
      </c>
      <c r="J118" s="44">
        <v>0</v>
      </c>
      <c r="K118" s="27"/>
      <c r="L118" s="8" t="s">
        <v>281</v>
      </c>
      <c r="M118" s="8" t="s">
        <v>258</v>
      </c>
      <c r="N118" s="8" t="s">
        <v>250</v>
      </c>
      <c r="O118" s="8" t="s">
        <v>40</v>
      </c>
    </row>
    <row r="119" spans="1:15" x14ac:dyDescent="0.25">
      <c r="A119" s="6">
        <v>7</v>
      </c>
      <c r="B119" s="59">
        <v>3114</v>
      </c>
      <c r="C119" s="6">
        <v>5331</v>
      </c>
      <c r="D119" s="59">
        <v>315</v>
      </c>
      <c r="E119" s="6"/>
      <c r="F119" s="7">
        <v>2245</v>
      </c>
      <c r="G119" s="7">
        <v>2481.67</v>
      </c>
      <c r="H119" s="7">
        <v>2310</v>
      </c>
      <c r="I119" s="7">
        <v>947</v>
      </c>
      <c r="J119" s="60">
        <v>2285</v>
      </c>
      <c r="K119" s="27"/>
      <c r="L119" s="8" t="s">
        <v>273</v>
      </c>
      <c r="M119" s="8" t="s">
        <v>259</v>
      </c>
      <c r="N119" s="8"/>
      <c r="O119" s="8" t="s">
        <v>41</v>
      </c>
    </row>
    <row r="120" spans="1:15" x14ac:dyDescent="0.25">
      <c r="A120" s="6">
        <v>7</v>
      </c>
      <c r="B120" s="6">
        <v>3114</v>
      </c>
      <c r="C120" s="6">
        <v>5331</v>
      </c>
      <c r="D120" s="6">
        <v>315</v>
      </c>
      <c r="E120" s="6">
        <v>112</v>
      </c>
      <c r="F120" s="7">
        <v>188</v>
      </c>
      <c r="G120" s="7">
        <v>0</v>
      </c>
      <c r="H120" s="7">
        <v>0</v>
      </c>
      <c r="I120" s="7">
        <v>0</v>
      </c>
      <c r="J120" s="44">
        <v>0</v>
      </c>
      <c r="K120" s="27"/>
      <c r="L120" s="8" t="s">
        <v>273</v>
      </c>
      <c r="M120" s="8" t="s">
        <v>259</v>
      </c>
      <c r="N120" s="8" t="s">
        <v>274</v>
      </c>
      <c r="O120" s="8" t="s">
        <v>41</v>
      </c>
    </row>
    <row r="121" spans="1:15" x14ac:dyDescent="0.25">
      <c r="A121" s="6">
        <v>7</v>
      </c>
      <c r="B121" s="6">
        <v>3114</v>
      </c>
      <c r="C121" s="6">
        <v>5331</v>
      </c>
      <c r="D121" s="6">
        <v>318</v>
      </c>
      <c r="E121" s="6"/>
      <c r="F121" s="7">
        <v>3994</v>
      </c>
      <c r="G121" s="7">
        <v>4490.2539999999999</v>
      </c>
      <c r="H121" s="7">
        <v>4225</v>
      </c>
      <c r="I121" s="7">
        <v>1724</v>
      </c>
      <c r="J121" s="44">
        <v>4000</v>
      </c>
      <c r="K121" s="27"/>
      <c r="L121" s="8" t="s">
        <v>273</v>
      </c>
      <c r="M121" s="8" t="s">
        <v>260</v>
      </c>
      <c r="N121" s="8"/>
      <c r="O121" s="8" t="s">
        <v>41</v>
      </c>
    </row>
    <row r="122" spans="1:15" x14ac:dyDescent="0.25">
      <c r="A122" s="6">
        <v>7</v>
      </c>
      <c r="B122" s="6">
        <v>3114</v>
      </c>
      <c r="C122" s="6">
        <v>5331</v>
      </c>
      <c r="D122" s="6">
        <v>318</v>
      </c>
      <c r="E122" s="6">
        <v>11</v>
      </c>
      <c r="F122" s="7">
        <v>0</v>
      </c>
      <c r="G122" s="7">
        <v>19</v>
      </c>
      <c r="H122" s="7">
        <v>17</v>
      </c>
      <c r="I122" s="7">
        <v>0</v>
      </c>
      <c r="J122" s="44">
        <v>0</v>
      </c>
      <c r="K122" s="27"/>
      <c r="L122" s="8" t="s">
        <v>273</v>
      </c>
      <c r="M122" s="8" t="s">
        <v>260</v>
      </c>
      <c r="N122" s="8" t="s">
        <v>280</v>
      </c>
      <c r="O122" s="8" t="s">
        <v>41</v>
      </c>
    </row>
    <row r="123" spans="1:15" x14ac:dyDescent="0.25">
      <c r="A123" s="6">
        <v>7</v>
      </c>
      <c r="B123" s="6">
        <v>3114</v>
      </c>
      <c r="C123" s="6">
        <v>5331</v>
      </c>
      <c r="D123" s="6">
        <v>318</v>
      </c>
      <c r="E123" s="6">
        <v>112</v>
      </c>
      <c r="F123" s="7">
        <v>467</v>
      </c>
      <c r="G123" s="7">
        <v>0</v>
      </c>
      <c r="H123" s="7">
        <v>0</v>
      </c>
      <c r="I123" s="7">
        <v>0</v>
      </c>
      <c r="J123" s="44">
        <v>0</v>
      </c>
      <c r="K123" s="27"/>
      <c r="L123" s="8" t="s">
        <v>273</v>
      </c>
      <c r="M123" s="8" t="s">
        <v>260</v>
      </c>
      <c r="N123" s="8" t="s">
        <v>274</v>
      </c>
      <c r="O123" s="8" t="s">
        <v>41</v>
      </c>
    </row>
    <row r="124" spans="1:15" x14ac:dyDescent="0.25">
      <c r="A124" s="6">
        <v>7</v>
      </c>
      <c r="B124" s="6">
        <v>3114</v>
      </c>
      <c r="C124" s="6">
        <v>5336</v>
      </c>
      <c r="D124" s="6">
        <v>315</v>
      </c>
      <c r="E124" s="6">
        <v>33123</v>
      </c>
      <c r="F124" s="7">
        <v>158.78479999999999</v>
      </c>
      <c r="G124" s="7">
        <v>0</v>
      </c>
      <c r="H124" s="7">
        <v>0</v>
      </c>
      <c r="I124" s="7">
        <v>0</v>
      </c>
      <c r="J124" s="44">
        <v>0</v>
      </c>
      <c r="K124" s="27"/>
      <c r="L124" s="8" t="s">
        <v>281</v>
      </c>
      <c r="M124" s="8" t="s">
        <v>259</v>
      </c>
      <c r="N124" s="8" t="s">
        <v>250</v>
      </c>
      <c r="O124" s="8" t="s">
        <v>41</v>
      </c>
    </row>
    <row r="125" spans="1:15" x14ac:dyDescent="0.25">
      <c r="A125" s="6">
        <v>7</v>
      </c>
      <c r="B125" s="6">
        <v>3114</v>
      </c>
      <c r="C125" s="6">
        <v>5336</v>
      </c>
      <c r="D125" s="6">
        <v>318</v>
      </c>
      <c r="E125" s="6">
        <v>33123</v>
      </c>
      <c r="F125" s="7">
        <v>651.12360000000001</v>
      </c>
      <c r="G125" s="7">
        <v>0</v>
      </c>
      <c r="H125" s="7">
        <v>0</v>
      </c>
      <c r="I125" s="7">
        <v>0</v>
      </c>
      <c r="J125" s="44">
        <v>0</v>
      </c>
      <c r="K125" s="27"/>
      <c r="L125" s="8" t="s">
        <v>281</v>
      </c>
      <c r="M125" s="8" t="s">
        <v>260</v>
      </c>
      <c r="N125" s="8" t="s">
        <v>250</v>
      </c>
      <c r="O125" s="8" t="s">
        <v>41</v>
      </c>
    </row>
    <row r="126" spans="1:15" x14ac:dyDescent="0.25">
      <c r="A126" s="6">
        <v>7</v>
      </c>
      <c r="B126" s="6">
        <v>3114</v>
      </c>
      <c r="C126" s="6">
        <v>5336</v>
      </c>
      <c r="D126" s="6">
        <v>318</v>
      </c>
      <c r="E126" s="6">
        <v>33339</v>
      </c>
      <c r="F126" s="7">
        <v>0</v>
      </c>
      <c r="G126" s="7">
        <v>220</v>
      </c>
      <c r="H126" s="7">
        <v>0</v>
      </c>
      <c r="I126" s="7">
        <v>0</v>
      </c>
      <c r="J126" s="44">
        <v>0</v>
      </c>
      <c r="K126" s="27"/>
      <c r="L126" s="8" t="s">
        <v>281</v>
      </c>
      <c r="M126" s="8" t="s">
        <v>260</v>
      </c>
      <c r="N126" s="8" t="s">
        <v>261</v>
      </c>
      <c r="O126" s="8" t="s">
        <v>41</v>
      </c>
    </row>
    <row r="127" spans="1:15" x14ac:dyDescent="0.25">
      <c r="A127" s="6">
        <v>7</v>
      </c>
      <c r="B127" s="6">
        <v>3122</v>
      </c>
      <c r="C127" s="6">
        <v>5339</v>
      </c>
      <c r="D127" s="6"/>
      <c r="E127" s="6"/>
      <c r="F127" s="7">
        <v>136</v>
      </c>
      <c r="G127" s="7">
        <v>118</v>
      </c>
      <c r="H127" s="7">
        <v>110</v>
      </c>
      <c r="I127" s="7">
        <v>10</v>
      </c>
      <c r="J127" s="44">
        <v>100</v>
      </c>
      <c r="K127" s="27"/>
      <c r="L127" s="8" t="s">
        <v>68</v>
      </c>
      <c r="M127" s="8"/>
      <c r="N127" s="8"/>
      <c r="O127" s="8" t="s">
        <v>282</v>
      </c>
    </row>
    <row r="128" spans="1:15" x14ac:dyDescent="0.25">
      <c r="A128" s="6">
        <v>7</v>
      </c>
      <c r="B128" s="6">
        <v>3231</v>
      </c>
      <c r="C128" s="6">
        <v>5331</v>
      </c>
      <c r="D128" s="6">
        <v>319</v>
      </c>
      <c r="E128" s="6"/>
      <c r="F128" s="7">
        <v>1501</v>
      </c>
      <c r="G128" s="7">
        <v>1185</v>
      </c>
      <c r="H128" s="7">
        <v>1134</v>
      </c>
      <c r="I128" s="7">
        <v>663</v>
      </c>
      <c r="J128" s="44">
        <v>1104</v>
      </c>
      <c r="K128" s="27"/>
      <c r="L128" s="8" t="s">
        <v>273</v>
      </c>
      <c r="M128" s="8" t="s">
        <v>265</v>
      </c>
      <c r="N128" s="8"/>
      <c r="O128" s="8" t="s">
        <v>270</v>
      </c>
    </row>
    <row r="129" spans="1:15" x14ac:dyDescent="0.25">
      <c r="A129" s="6">
        <v>7</v>
      </c>
      <c r="B129" s="6">
        <v>3421</v>
      </c>
      <c r="C129" s="6">
        <v>5331</v>
      </c>
      <c r="D129" s="6">
        <v>320</v>
      </c>
      <c r="E129" s="6"/>
      <c r="F129" s="7">
        <v>0</v>
      </c>
      <c r="G129" s="7">
        <v>0</v>
      </c>
      <c r="H129" s="7">
        <v>0</v>
      </c>
      <c r="I129" s="7">
        <v>0</v>
      </c>
      <c r="J129" s="44">
        <v>871</v>
      </c>
      <c r="K129" s="27"/>
      <c r="L129" s="8" t="s">
        <v>273</v>
      </c>
      <c r="M129" s="8" t="s">
        <v>496</v>
      </c>
      <c r="N129" s="8"/>
      <c r="O129" s="8"/>
    </row>
    <row r="130" spans="1:15" x14ac:dyDescent="0.25">
      <c r="A130" s="6">
        <v>7</v>
      </c>
      <c r="B130" s="6">
        <v>3299</v>
      </c>
      <c r="C130" s="6">
        <v>5336</v>
      </c>
      <c r="D130" s="6">
        <v>303</v>
      </c>
      <c r="E130" s="6">
        <v>33030</v>
      </c>
      <c r="F130" s="7">
        <v>1542.84292</v>
      </c>
      <c r="G130" s="7">
        <v>1202.76692</v>
      </c>
      <c r="H130" s="7">
        <v>0</v>
      </c>
      <c r="I130" s="7">
        <v>0</v>
      </c>
      <c r="J130" s="44">
        <v>0</v>
      </c>
      <c r="K130" s="27"/>
      <c r="L130" s="8" t="s">
        <v>281</v>
      </c>
      <c r="M130" s="8" t="s">
        <v>251</v>
      </c>
      <c r="N130" s="8" t="s">
        <v>264</v>
      </c>
      <c r="O130" s="8" t="s">
        <v>283</v>
      </c>
    </row>
    <row r="131" spans="1:15" x14ac:dyDescent="0.25">
      <c r="A131" s="6">
        <v>7</v>
      </c>
      <c r="B131" s="6">
        <v>3312</v>
      </c>
      <c r="C131" s="6">
        <v>5212</v>
      </c>
      <c r="D131" s="6">
        <v>99</v>
      </c>
      <c r="E131" s="6"/>
      <c r="F131" s="7">
        <v>50</v>
      </c>
      <c r="G131" s="7">
        <v>0</v>
      </c>
      <c r="H131" s="7">
        <v>0</v>
      </c>
      <c r="I131" s="7">
        <v>0</v>
      </c>
      <c r="J131" s="44">
        <v>0</v>
      </c>
      <c r="K131" s="27"/>
      <c r="L131" s="8" t="s">
        <v>65</v>
      </c>
      <c r="M131" s="8" t="s">
        <v>44</v>
      </c>
      <c r="N131" s="8"/>
      <c r="O131" s="8" t="s">
        <v>66</v>
      </c>
    </row>
    <row r="132" spans="1:15" x14ac:dyDescent="0.25">
      <c r="A132" s="6">
        <v>7</v>
      </c>
      <c r="B132" s="6">
        <v>3312</v>
      </c>
      <c r="C132" s="6">
        <v>5222</v>
      </c>
      <c r="D132" s="6"/>
      <c r="E132" s="6"/>
      <c r="F132" s="7">
        <v>117</v>
      </c>
      <c r="G132" s="7">
        <v>123</v>
      </c>
      <c r="H132" s="7">
        <v>57</v>
      </c>
      <c r="I132" s="7">
        <v>57</v>
      </c>
      <c r="J132" s="44">
        <v>0</v>
      </c>
      <c r="K132" s="27"/>
      <c r="L132" s="8" t="s">
        <v>72</v>
      </c>
      <c r="M132" s="8"/>
      <c r="N132" s="8"/>
      <c r="O132" s="8" t="s">
        <v>66</v>
      </c>
    </row>
    <row r="133" spans="1:15" x14ac:dyDescent="0.25">
      <c r="A133" s="6">
        <v>7</v>
      </c>
      <c r="B133" s="6">
        <v>3312</v>
      </c>
      <c r="C133" s="6">
        <v>5339</v>
      </c>
      <c r="D133" s="6"/>
      <c r="E133" s="6"/>
      <c r="F133" s="7">
        <v>0</v>
      </c>
      <c r="G133" s="7">
        <v>10</v>
      </c>
      <c r="H133" s="7">
        <v>0</v>
      </c>
      <c r="I133" s="7">
        <v>0</v>
      </c>
      <c r="J133" s="44">
        <v>0</v>
      </c>
      <c r="K133" s="27"/>
      <c r="L133" s="8" t="s">
        <v>68</v>
      </c>
      <c r="M133" s="8"/>
      <c r="N133" s="8"/>
      <c r="O133" s="8" t="s">
        <v>66</v>
      </c>
    </row>
    <row r="134" spans="1:15" x14ac:dyDescent="0.25">
      <c r="A134" s="6">
        <v>7</v>
      </c>
      <c r="B134" s="6">
        <v>3315</v>
      </c>
      <c r="C134" s="6">
        <v>5339</v>
      </c>
      <c r="D134" s="6"/>
      <c r="E134" s="6"/>
      <c r="F134" s="7">
        <v>0</v>
      </c>
      <c r="G134" s="7">
        <v>50</v>
      </c>
      <c r="H134" s="7">
        <v>0</v>
      </c>
      <c r="I134" s="7">
        <v>0</v>
      </c>
      <c r="J134" s="44">
        <v>0</v>
      </c>
      <c r="K134" s="27"/>
      <c r="L134" s="8" t="s">
        <v>68</v>
      </c>
      <c r="M134" s="8"/>
      <c r="N134" s="8"/>
      <c r="O134" s="8" t="s">
        <v>284</v>
      </c>
    </row>
    <row r="135" spans="1:15" x14ac:dyDescent="0.25">
      <c r="A135" s="6">
        <v>7</v>
      </c>
      <c r="B135" s="6">
        <v>3391</v>
      </c>
      <c r="C135" s="6">
        <v>5222</v>
      </c>
      <c r="D135" s="6"/>
      <c r="E135" s="6"/>
      <c r="F135" s="7">
        <v>0</v>
      </c>
      <c r="G135" s="7">
        <v>0</v>
      </c>
      <c r="H135" s="7">
        <v>30</v>
      </c>
      <c r="I135" s="7">
        <v>30</v>
      </c>
      <c r="J135" s="44">
        <v>0</v>
      </c>
      <c r="K135" s="27"/>
      <c r="L135" s="8" t="s">
        <v>72</v>
      </c>
      <c r="M135" s="8"/>
      <c r="N135" s="8"/>
      <c r="O135" s="8" t="s">
        <v>285</v>
      </c>
    </row>
    <row r="136" spans="1:15" x14ac:dyDescent="0.25">
      <c r="A136" s="6">
        <v>7</v>
      </c>
      <c r="B136" s="6">
        <v>3391</v>
      </c>
      <c r="C136" s="6">
        <v>5229</v>
      </c>
      <c r="D136" s="6"/>
      <c r="E136" s="6"/>
      <c r="F136" s="7">
        <v>0</v>
      </c>
      <c r="G136" s="7">
        <v>20</v>
      </c>
      <c r="H136" s="7">
        <v>0</v>
      </c>
      <c r="I136" s="7">
        <v>0</v>
      </c>
      <c r="J136" s="44">
        <v>0</v>
      </c>
      <c r="K136" s="27"/>
      <c r="L136" s="8" t="s">
        <v>88</v>
      </c>
      <c r="M136" s="8"/>
      <c r="N136" s="8"/>
      <c r="O136" s="8" t="s">
        <v>285</v>
      </c>
    </row>
    <row r="137" spans="1:15" x14ac:dyDescent="0.25">
      <c r="A137" s="6">
        <v>7</v>
      </c>
      <c r="B137" s="6">
        <v>3392</v>
      </c>
      <c r="C137" s="6">
        <v>5222</v>
      </c>
      <c r="D137" s="6"/>
      <c r="E137" s="6"/>
      <c r="F137" s="7">
        <v>0</v>
      </c>
      <c r="G137" s="7">
        <v>31</v>
      </c>
      <c r="H137" s="7">
        <v>16</v>
      </c>
      <c r="I137" s="7">
        <v>0</v>
      </c>
      <c r="J137" s="44">
        <v>0</v>
      </c>
      <c r="K137" s="27"/>
      <c r="L137" s="8" t="s">
        <v>72</v>
      </c>
      <c r="M137" s="8"/>
      <c r="N137" s="8"/>
      <c r="O137" s="8" t="s">
        <v>286</v>
      </c>
    </row>
    <row r="138" spans="1:15" x14ac:dyDescent="0.25">
      <c r="A138" s="6">
        <v>7</v>
      </c>
      <c r="B138" s="6">
        <v>3419</v>
      </c>
      <c r="C138" s="6">
        <v>5213</v>
      </c>
      <c r="D138" s="6"/>
      <c r="E138" s="6"/>
      <c r="F138" s="7">
        <v>1000</v>
      </c>
      <c r="G138" s="7">
        <v>60</v>
      </c>
      <c r="H138" s="7">
        <v>86</v>
      </c>
      <c r="I138" s="7">
        <v>86</v>
      </c>
      <c r="J138" s="44">
        <v>0</v>
      </c>
      <c r="K138" s="27"/>
      <c r="L138" s="8" t="s">
        <v>71</v>
      </c>
      <c r="M138" s="8"/>
      <c r="N138" s="8"/>
      <c r="O138" s="8" t="s">
        <v>42</v>
      </c>
    </row>
    <row r="139" spans="1:15" x14ac:dyDescent="0.25">
      <c r="A139" s="6">
        <v>7</v>
      </c>
      <c r="B139" s="6">
        <v>3419</v>
      </c>
      <c r="C139" s="6">
        <v>5213</v>
      </c>
      <c r="D139" s="6">
        <v>788</v>
      </c>
      <c r="E139" s="6"/>
      <c r="F139" s="7">
        <v>8100</v>
      </c>
      <c r="G139" s="7">
        <v>21275</v>
      </c>
      <c r="H139" s="7">
        <v>9200</v>
      </c>
      <c r="I139" s="7">
        <v>8750</v>
      </c>
      <c r="J139" s="44">
        <v>0</v>
      </c>
      <c r="K139" s="27"/>
      <c r="L139" s="8" t="s">
        <v>71</v>
      </c>
      <c r="M139" s="8" t="s">
        <v>287</v>
      </c>
      <c r="N139" s="8"/>
      <c r="O139" s="8" t="s">
        <v>42</v>
      </c>
    </row>
    <row r="140" spans="1:15" x14ac:dyDescent="0.25">
      <c r="A140" s="6">
        <v>7</v>
      </c>
      <c r="B140" s="6">
        <v>3419</v>
      </c>
      <c r="C140" s="6">
        <v>5222</v>
      </c>
      <c r="D140" s="6"/>
      <c r="E140" s="6"/>
      <c r="F140" s="7">
        <v>9287</v>
      </c>
      <c r="G140" s="7">
        <v>5008</v>
      </c>
      <c r="H140" s="7">
        <v>2447</v>
      </c>
      <c r="I140" s="7">
        <v>2432</v>
      </c>
      <c r="J140" s="44">
        <v>0</v>
      </c>
      <c r="K140" s="27"/>
      <c r="L140" s="8" t="s">
        <v>72</v>
      </c>
      <c r="M140" s="8"/>
      <c r="N140" s="8"/>
      <c r="O140" s="8" t="s">
        <v>42</v>
      </c>
    </row>
    <row r="141" spans="1:15" x14ac:dyDescent="0.25">
      <c r="A141" s="6">
        <v>7</v>
      </c>
      <c r="B141" s="6">
        <v>3419</v>
      </c>
      <c r="C141" s="6">
        <v>5222</v>
      </c>
      <c r="D141" s="6">
        <v>788</v>
      </c>
      <c r="E141" s="6"/>
      <c r="F141" s="7">
        <v>950</v>
      </c>
      <c r="G141" s="7">
        <v>1050</v>
      </c>
      <c r="H141" s="7">
        <v>3300</v>
      </c>
      <c r="I141" s="7">
        <v>2350</v>
      </c>
      <c r="J141" s="44">
        <v>0</v>
      </c>
      <c r="K141" s="27"/>
      <c r="L141" s="8" t="s">
        <v>72</v>
      </c>
      <c r="M141" s="8" t="s">
        <v>287</v>
      </c>
      <c r="N141" s="8"/>
      <c r="O141" s="8" t="s">
        <v>42</v>
      </c>
    </row>
    <row r="142" spans="1:15" x14ac:dyDescent="0.25">
      <c r="A142" s="6">
        <v>7</v>
      </c>
      <c r="B142" s="6">
        <v>3419</v>
      </c>
      <c r="C142" s="6">
        <v>5229</v>
      </c>
      <c r="D142" s="6"/>
      <c r="E142" s="6"/>
      <c r="F142" s="7">
        <v>1078</v>
      </c>
      <c r="G142" s="7">
        <v>177</v>
      </c>
      <c r="H142" s="7">
        <v>159</v>
      </c>
      <c r="I142" s="7">
        <v>149</v>
      </c>
      <c r="J142" s="44">
        <v>0</v>
      </c>
      <c r="K142" s="27"/>
      <c r="L142" s="8" t="s">
        <v>88</v>
      </c>
      <c r="M142" s="8"/>
      <c r="N142" s="8"/>
      <c r="O142" s="8" t="s">
        <v>42</v>
      </c>
    </row>
    <row r="143" spans="1:15" x14ac:dyDescent="0.25">
      <c r="A143" s="6">
        <v>7</v>
      </c>
      <c r="B143" s="6">
        <v>3419</v>
      </c>
      <c r="C143" s="6">
        <v>5229</v>
      </c>
      <c r="D143" s="43">
        <v>788</v>
      </c>
      <c r="E143" s="43"/>
      <c r="F143" s="44">
        <v>975</v>
      </c>
      <c r="G143" s="44">
        <v>1175</v>
      </c>
      <c r="H143" s="44">
        <v>0</v>
      </c>
      <c r="I143" s="44">
        <v>0</v>
      </c>
      <c r="J143" s="44">
        <v>10000</v>
      </c>
      <c r="K143" s="61"/>
      <c r="L143" s="62" t="s">
        <v>88</v>
      </c>
      <c r="M143" s="8" t="s">
        <v>287</v>
      </c>
      <c r="N143" s="8"/>
      <c r="O143" s="8" t="s">
        <v>42</v>
      </c>
    </row>
    <row r="144" spans="1:15" x14ac:dyDescent="0.25">
      <c r="A144" s="6">
        <v>7</v>
      </c>
      <c r="B144" s="6">
        <v>3421</v>
      </c>
      <c r="C144" s="6">
        <v>5339</v>
      </c>
      <c r="D144" s="43"/>
      <c r="E144" s="43"/>
      <c r="F144" s="44">
        <v>40</v>
      </c>
      <c r="G144" s="44">
        <v>15</v>
      </c>
      <c r="H144" s="44">
        <v>60</v>
      </c>
      <c r="I144" s="44">
        <v>60</v>
      </c>
      <c r="J144" s="44">
        <v>0</v>
      </c>
      <c r="K144" s="61"/>
      <c r="L144" s="62" t="s">
        <v>68</v>
      </c>
      <c r="M144" s="8"/>
      <c r="N144" s="8"/>
      <c r="O144" s="8" t="s">
        <v>74</v>
      </c>
    </row>
    <row r="145" spans="1:15" x14ac:dyDescent="0.25">
      <c r="A145" s="6">
        <v>7</v>
      </c>
      <c r="B145" s="6">
        <v>3429</v>
      </c>
      <c r="C145" s="6">
        <v>5169</v>
      </c>
      <c r="D145" s="43">
        <v>711</v>
      </c>
      <c r="E145" s="43"/>
      <c r="F145" s="44">
        <v>0</v>
      </c>
      <c r="G145" s="44">
        <v>60.006999999999998</v>
      </c>
      <c r="H145" s="44">
        <v>0</v>
      </c>
      <c r="I145" s="44">
        <v>0</v>
      </c>
      <c r="J145" s="44">
        <v>0</v>
      </c>
      <c r="K145" s="61"/>
      <c r="L145" s="62" t="s">
        <v>84</v>
      </c>
      <c r="M145" s="8" t="s">
        <v>277</v>
      </c>
      <c r="N145" s="8"/>
      <c r="O145" s="8" t="s">
        <v>76</v>
      </c>
    </row>
    <row r="146" spans="1:15" x14ac:dyDescent="0.25">
      <c r="A146" s="6">
        <v>7</v>
      </c>
      <c r="B146" s="6">
        <v>3429</v>
      </c>
      <c r="C146" s="6">
        <v>5212</v>
      </c>
      <c r="D146" s="43"/>
      <c r="E146" s="43"/>
      <c r="F146" s="44">
        <v>0</v>
      </c>
      <c r="G146" s="44">
        <v>90</v>
      </c>
      <c r="H146" s="44">
        <v>5</v>
      </c>
      <c r="I146" s="44">
        <v>5</v>
      </c>
      <c r="J146" s="44">
        <v>0</v>
      </c>
      <c r="K146" s="61"/>
      <c r="L146" s="62" t="s">
        <v>65</v>
      </c>
      <c r="M146" s="8"/>
      <c r="N146" s="8"/>
      <c r="O146" s="8" t="s">
        <v>76</v>
      </c>
    </row>
    <row r="147" spans="1:15" x14ac:dyDescent="0.25">
      <c r="A147" s="6">
        <v>7</v>
      </c>
      <c r="B147" s="6">
        <v>3429</v>
      </c>
      <c r="C147" s="6">
        <v>5222</v>
      </c>
      <c r="D147" s="43"/>
      <c r="E147" s="43"/>
      <c r="F147" s="44">
        <v>374.5</v>
      </c>
      <c r="G147" s="44">
        <v>382</v>
      </c>
      <c r="H147" s="44">
        <v>105</v>
      </c>
      <c r="I147" s="44">
        <v>105</v>
      </c>
      <c r="J147" s="44">
        <v>0</v>
      </c>
      <c r="K147" s="61"/>
      <c r="L147" s="62" t="s">
        <v>72</v>
      </c>
      <c r="M147" s="8"/>
      <c r="N147" s="8"/>
      <c r="O147" s="8" t="s">
        <v>76</v>
      </c>
    </row>
    <row r="148" spans="1:15" x14ac:dyDescent="0.25">
      <c r="A148" s="6">
        <v>7</v>
      </c>
      <c r="B148" s="6">
        <v>3429</v>
      </c>
      <c r="C148" s="6">
        <v>5229</v>
      </c>
      <c r="D148" s="43"/>
      <c r="E148" s="43"/>
      <c r="F148" s="44">
        <v>330</v>
      </c>
      <c r="G148" s="44">
        <v>50</v>
      </c>
      <c r="H148" s="44">
        <v>10</v>
      </c>
      <c r="I148" s="44">
        <v>10</v>
      </c>
      <c r="J148" s="44">
        <v>0</v>
      </c>
      <c r="K148" s="61"/>
      <c r="L148" s="62" t="s">
        <v>88</v>
      </c>
      <c r="M148" s="8"/>
      <c r="N148" s="8"/>
      <c r="O148" s="8" t="s">
        <v>76</v>
      </c>
    </row>
    <row r="149" spans="1:15" x14ac:dyDescent="0.25">
      <c r="A149" s="6">
        <v>7</v>
      </c>
      <c r="B149" s="6">
        <v>3541</v>
      </c>
      <c r="C149" s="6">
        <v>5222</v>
      </c>
      <c r="D149" s="43">
        <v>99</v>
      </c>
      <c r="E149" s="43"/>
      <c r="F149" s="44">
        <v>80</v>
      </c>
      <c r="G149" s="44">
        <v>0</v>
      </c>
      <c r="H149" s="44">
        <v>0</v>
      </c>
      <c r="I149" s="44">
        <v>0</v>
      </c>
      <c r="J149" s="44">
        <v>0</v>
      </c>
      <c r="K149" s="61"/>
      <c r="L149" s="62" t="s">
        <v>72</v>
      </c>
      <c r="M149" s="8" t="s">
        <v>44</v>
      </c>
      <c r="N149" s="8"/>
      <c r="O149" s="8" t="s">
        <v>77</v>
      </c>
    </row>
    <row r="150" spans="1:15" x14ac:dyDescent="0.25">
      <c r="A150" s="6">
        <v>7</v>
      </c>
      <c r="B150" s="6">
        <v>5512</v>
      </c>
      <c r="C150" s="6">
        <v>5222</v>
      </c>
      <c r="D150" s="43"/>
      <c r="E150" s="43"/>
      <c r="F150" s="44">
        <v>10</v>
      </c>
      <c r="G150" s="44">
        <v>0</v>
      </c>
      <c r="H150" s="44">
        <v>0</v>
      </c>
      <c r="I150" s="44">
        <v>0</v>
      </c>
      <c r="J150" s="44">
        <v>0</v>
      </c>
      <c r="K150" s="61"/>
      <c r="L150" s="62" t="s">
        <v>72</v>
      </c>
      <c r="M150" s="8"/>
      <c r="N150" s="8"/>
      <c r="O150" s="8" t="s">
        <v>288</v>
      </c>
    </row>
    <row r="151" spans="1:15" x14ac:dyDescent="0.25">
      <c r="A151" s="6">
        <v>7</v>
      </c>
      <c r="B151" s="6">
        <v>5512</v>
      </c>
      <c r="C151" s="6">
        <v>5229</v>
      </c>
      <c r="D151" s="43"/>
      <c r="E151" s="43"/>
      <c r="F151" s="44">
        <v>10</v>
      </c>
      <c r="G151" s="44">
        <v>10</v>
      </c>
      <c r="H151" s="44">
        <v>55</v>
      </c>
      <c r="I151" s="44">
        <v>55</v>
      </c>
      <c r="J151" s="44">
        <v>0</v>
      </c>
      <c r="K151" s="61"/>
      <c r="L151" s="62" t="s">
        <v>88</v>
      </c>
      <c r="M151" s="8"/>
      <c r="N151" s="8"/>
      <c r="O151" s="8" t="s">
        <v>288</v>
      </c>
    </row>
    <row r="152" spans="1:15" x14ac:dyDescent="0.25">
      <c r="A152" s="6">
        <v>7</v>
      </c>
      <c r="B152" s="6">
        <v>6402</v>
      </c>
      <c r="C152" s="6">
        <v>5364</v>
      </c>
      <c r="D152" s="6"/>
      <c r="E152" s="6"/>
      <c r="F152" s="7">
        <v>0</v>
      </c>
      <c r="G152" s="7">
        <v>0</v>
      </c>
      <c r="H152" s="7">
        <v>0</v>
      </c>
      <c r="I152" s="7">
        <v>43.542999999999999</v>
      </c>
      <c r="J152" s="44">
        <v>0</v>
      </c>
      <c r="K152" s="27"/>
      <c r="L152" s="8" t="s">
        <v>197</v>
      </c>
      <c r="M152" s="8"/>
      <c r="N152" s="8"/>
      <c r="O152" s="8" t="s">
        <v>196</v>
      </c>
    </row>
    <row r="153" spans="1:15" x14ac:dyDescent="0.25">
      <c r="A153" s="6">
        <v>7</v>
      </c>
      <c r="B153" s="6">
        <v>6402</v>
      </c>
      <c r="C153" s="6">
        <v>5366</v>
      </c>
      <c r="D153" s="6"/>
      <c r="E153" s="6"/>
      <c r="F153" s="7">
        <v>0</v>
      </c>
      <c r="G153" s="7">
        <v>0.5</v>
      </c>
      <c r="H153" s="7">
        <v>0</v>
      </c>
      <c r="I153" s="7">
        <v>0</v>
      </c>
      <c r="J153" s="44">
        <v>0</v>
      </c>
      <c r="K153" s="27"/>
      <c r="L153" s="8" t="s">
        <v>198</v>
      </c>
      <c r="M153" s="8"/>
      <c r="N153" s="8"/>
      <c r="O153" s="8" t="s">
        <v>196</v>
      </c>
    </row>
    <row r="154" spans="1:15" x14ac:dyDescent="0.25">
      <c r="A154" s="6">
        <v>7</v>
      </c>
      <c r="B154" s="6">
        <v>6409</v>
      </c>
      <c r="C154" s="6">
        <v>5212</v>
      </c>
      <c r="D154" s="6"/>
      <c r="E154" s="6"/>
      <c r="F154" s="7">
        <v>0</v>
      </c>
      <c r="G154" s="7">
        <v>15</v>
      </c>
      <c r="H154" s="7">
        <v>15</v>
      </c>
      <c r="I154" s="7">
        <v>15</v>
      </c>
      <c r="J154" s="44">
        <v>0</v>
      </c>
      <c r="K154" s="27"/>
      <c r="L154" s="8" t="s">
        <v>65</v>
      </c>
      <c r="M154" s="8"/>
      <c r="N154" s="8"/>
      <c r="O154" s="8" t="s">
        <v>60</v>
      </c>
    </row>
    <row r="155" spans="1:15" x14ac:dyDescent="0.25">
      <c r="A155" s="6">
        <v>7</v>
      </c>
      <c r="B155" s="6">
        <v>6409</v>
      </c>
      <c r="C155" s="6">
        <v>5213</v>
      </c>
      <c r="D155" s="6"/>
      <c r="E155" s="6"/>
      <c r="F155" s="7">
        <v>35</v>
      </c>
      <c r="G155" s="7">
        <v>65</v>
      </c>
      <c r="H155" s="7">
        <v>105</v>
      </c>
      <c r="I155" s="7">
        <v>105</v>
      </c>
      <c r="J155" s="44">
        <v>0</v>
      </c>
      <c r="K155" s="27"/>
      <c r="L155" s="8" t="s">
        <v>71</v>
      </c>
      <c r="M155" s="8"/>
      <c r="N155" s="8"/>
      <c r="O155" s="8" t="s">
        <v>60</v>
      </c>
    </row>
    <row r="156" spans="1:15" x14ac:dyDescent="0.25">
      <c r="A156" s="6">
        <v>7</v>
      </c>
      <c r="B156" s="6">
        <v>6409</v>
      </c>
      <c r="C156" s="6">
        <v>5213</v>
      </c>
      <c r="D156" s="6">
        <v>99</v>
      </c>
      <c r="E156" s="6"/>
      <c r="F156" s="7">
        <v>15</v>
      </c>
      <c r="G156" s="7">
        <v>0</v>
      </c>
      <c r="H156" s="7">
        <v>0</v>
      </c>
      <c r="I156" s="7">
        <v>0</v>
      </c>
      <c r="J156" s="44">
        <v>0</v>
      </c>
      <c r="K156" s="27"/>
      <c r="L156" s="8" t="s">
        <v>71</v>
      </c>
      <c r="M156" s="8" t="s">
        <v>44</v>
      </c>
      <c r="N156" s="8"/>
      <c r="O156" s="8" t="s">
        <v>60</v>
      </c>
    </row>
    <row r="157" spans="1:15" x14ac:dyDescent="0.25">
      <c r="A157" s="6">
        <v>7</v>
      </c>
      <c r="B157" s="6">
        <v>6409</v>
      </c>
      <c r="C157" s="6">
        <v>5221</v>
      </c>
      <c r="D157" s="6"/>
      <c r="E157" s="6"/>
      <c r="F157" s="7">
        <v>0</v>
      </c>
      <c r="G157" s="7">
        <v>125</v>
      </c>
      <c r="H157" s="7">
        <v>55</v>
      </c>
      <c r="I157" s="7">
        <v>40</v>
      </c>
      <c r="J157" s="44">
        <v>0</v>
      </c>
      <c r="K157" s="27"/>
      <c r="L157" s="8" t="s">
        <v>75</v>
      </c>
      <c r="M157" s="8"/>
      <c r="N157" s="8"/>
      <c r="O157" s="8" t="s">
        <v>60</v>
      </c>
    </row>
    <row r="158" spans="1:15" x14ac:dyDescent="0.25">
      <c r="A158" s="6">
        <v>7</v>
      </c>
      <c r="B158" s="6">
        <v>6409</v>
      </c>
      <c r="C158" s="6">
        <v>5222</v>
      </c>
      <c r="D158" s="6"/>
      <c r="E158" s="6"/>
      <c r="F158" s="7">
        <v>522</v>
      </c>
      <c r="G158" s="7">
        <v>541</v>
      </c>
      <c r="H158" s="7">
        <v>408</v>
      </c>
      <c r="I158" s="7">
        <v>398</v>
      </c>
      <c r="J158" s="44">
        <v>0</v>
      </c>
      <c r="K158" s="27"/>
      <c r="L158" s="8" t="s">
        <v>72</v>
      </c>
      <c r="M158" s="8"/>
      <c r="N158" s="8"/>
      <c r="O158" s="8" t="s">
        <v>60</v>
      </c>
    </row>
    <row r="159" spans="1:15" x14ac:dyDescent="0.25">
      <c r="A159" s="6">
        <v>7</v>
      </c>
      <c r="B159" s="6">
        <v>6409</v>
      </c>
      <c r="C159" s="6">
        <v>5222</v>
      </c>
      <c r="D159" s="6">
        <v>99</v>
      </c>
      <c r="E159" s="6"/>
      <c r="F159" s="7">
        <v>25</v>
      </c>
      <c r="G159" s="7">
        <v>0</v>
      </c>
      <c r="H159" s="7">
        <v>0</v>
      </c>
      <c r="I159" s="7">
        <v>0</v>
      </c>
      <c r="J159" s="44">
        <v>0</v>
      </c>
      <c r="K159" s="27"/>
      <c r="L159" s="8" t="s">
        <v>72</v>
      </c>
      <c r="M159" s="8" t="s">
        <v>44</v>
      </c>
      <c r="N159" s="8"/>
      <c r="O159" s="8" t="s">
        <v>60</v>
      </c>
    </row>
    <row r="160" spans="1:15" x14ac:dyDescent="0.25">
      <c r="A160" s="6">
        <v>7</v>
      </c>
      <c r="B160" s="6">
        <v>6409</v>
      </c>
      <c r="C160" s="6">
        <v>5229</v>
      </c>
      <c r="D160" s="6"/>
      <c r="E160" s="6"/>
      <c r="F160" s="7">
        <v>20</v>
      </c>
      <c r="G160" s="7">
        <v>40</v>
      </c>
      <c r="H160" s="7">
        <v>3326</v>
      </c>
      <c r="I160" s="7">
        <v>35</v>
      </c>
      <c r="J160" s="44">
        <v>10000</v>
      </c>
      <c r="K160" s="7"/>
      <c r="L160" s="8" t="s">
        <v>88</v>
      </c>
      <c r="M160" s="8"/>
      <c r="N160" s="8"/>
      <c r="O160" s="8" t="s">
        <v>60</v>
      </c>
    </row>
    <row r="161" spans="1:15" x14ac:dyDescent="0.25">
      <c r="A161" s="6">
        <v>7</v>
      </c>
      <c r="B161" s="6">
        <v>6409</v>
      </c>
      <c r="C161" s="6">
        <v>5229</v>
      </c>
      <c r="D161" s="6">
        <v>99</v>
      </c>
      <c r="E161" s="6"/>
      <c r="F161" s="7">
        <v>80</v>
      </c>
      <c r="G161" s="7">
        <v>0</v>
      </c>
      <c r="H161" s="7">
        <v>0</v>
      </c>
      <c r="I161" s="7">
        <v>0</v>
      </c>
      <c r="J161" s="7">
        <v>0</v>
      </c>
      <c r="K161" s="7"/>
      <c r="L161" s="8" t="s">
        <v>88</v>
      </c>
      <c r="M161" s="8" t="s">
        <v>44</v>
      </c>
      <c r="N161" s="8"/>
      <c r="O161" s="8" t="s">
        <v>60</v>
      </c>
    </row>
    <row r="162" spans="1:15" x14ac:dyDescent="0.25">
      <c r="A162" s="6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8"/>
      <c r="M162" s="8"/>
      <c r="N162" s="8"/>
      <c r="O162" s="8"/>
    </row>
    <row r="163" spans="1:15" x14ac:dyDescent="0.25">
      <c r="A163" s="29"/>
      <c r="B163" s="28" t="s">
        <v>482</v>
      </c>
      <c r="C163" s="29"/>
      <c r="D163" s="29"/>
      <c r="E163" s="29"/>
      <c r="F163" s="30">
        <v>91769.972339999993</v>
      </c>
      <c r="G163" s="30">
        <v>92176.13708</v>
      </c>
      <c r="H163" s="30">
        <v>76815</v>
      </c>
      <c r="I163" s="30">
        <v>40287.422599999998</v>
      </c>
      <c r="J163" s="30">
        <f>SUM(J66:J161)</f>
        <v>78800</v>
      </c>
      <c r="K163" s="30"/>
      <c r="L163" s="28"/>
      <c r="M163" s="28"/>
      <c r="N163" s="28"/>
      <c r="O163" s="28"/>
    </row>
    <row r="164" spans="1:15" x14ac:dyDescent="0.25">
      <c r="A164" s="6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8"/>
      <c r="M164" s="8"/>
      <c r="N164" s="8"/>
      <c r="O164" s="8"/>
    </row>
    <row r="165" spans="1:15" x14ac:dyDescent="0.25">
      <c r="A165" s="6">
        <v>7</v>
      </c>
      <c r="B165" s="6">
        <v>3111</v>
      </c>
      <c r="C165" s="6">
        <v>6351</v>
      </c>
      <c r="D165" s="6">
        <v>314</v>
      </c>
      <c r="E165" s="6"/>
      <c r="F165" s="7">
        <v>0</v>
      </c>
      <c r="G165" s="7">
        <v>0</v>
      </c>
      <c r="H165" s="7">
        <v>0</v>
      </c>
      <c r="I165" s="7">
        <v>0</v>
      </c>
      <c r="J165" s="7">
        <v>300</v>
      </c>
      <c r="K165" s="7"/>
      <c r="L165" s="8" t="s">
        <v>467</v>
      </c>
      <c r="M165" s="8"/>
      <c r="N165" s="8"/>
      <c r="O165" s="8"/>
    </row>
    <row r="166" spans="1:15" x14ac:dyDescent="0.25">
      <c r="A166" s="6"/>
      <c r="B166" s="6"/>
      <c r="C166" s="6"/>
      <c r="D166" s="6"/>
      <c r="E166" s="6"/>
      <c r="F166" s="7"/>
      <c r="G166" s="7"/>
      <c r="H166" s="7"/>
      <c r="I166" s="7"/>
      <c r="J166" s="7"/>
      <c r="K166" s="7"/>
      <c r="L166" s="8"/>
      <c r="M166" s="8"/>
      <c r="N166" s="8"/>
      <c r="O166" s="8"/>
    </row>
    <row r="167" spans="1:15" x14ac:dyDescent="0.25">
      <c r="A167" s="29"/>
      <c r="B167" s="28" t="s">
        <v>483</v>
      </c>
      <c r="C167" s="29"/>
      <c r="D167" s="29"/>
      <c r="E167" s="29"/>
      <c r="F167" s="30">
        <v>0</v>
      </c>
      <c r="G167" s="30">
        <v>0</v>
      </c>
      <c r="H167" s="30">
        <v>0</v>
      </c>
      <c r="I167" s="30">
        <v>0</v>
      </c>
      <c r="J167" s="30">
        <v>300</v>
      </c>
      <c r="K167" s="30"/>
      <c r="L167" s="28"/>
      <c r="M167" s="63"/>
      <c r="N167" s="63"/>
      <c r="O167" s="63"/>
    </row>
    <row r="168" spans="1:15" x14ac:dyDescent="0.25">
      <c r="A168" s="6"/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8"/>
      <c r="M168" s="8"/>
      <c r="N168" s="8"/>
      <c r="O168" s="8"/>
    </row>
    <row r="169" spans="1:15" x14ac:dyDescent="0.25">
      <c r="A169" s="31"/>
      <c r="B169" s="31" t="s">
        <v>289</v>
      </c>
      <c r="C169" s="31"/>
      <c r="D169" s="31"/>
      <c r="E169" s="31"/>
      <c r="F169" s="32">
        <v>91769.972339999993</v>
      </c>
      <c r="G169" s="32">
        <v>92176.13708</v>
      </c>
      <c r="H169" s="32">
        <v>76815</v>
      </c>
      <c r="I169" s="32">
        <v>40287.422599999998</v>
      </c>
      <c r="J169" s="32">
        <f>SUM(J163+J165)</f>
        <v>79100</v>
      </c>
      <c r="K169" s="32"/>
      <c r="L169" s="33"/>
      <c r="M169" s="33"/>
      <c r="N169" s="33"/>
      <c r="O169" s="33"/>
    </row>
    <row r="170" spans="1:15" x14ac:dyDescent="0.25">
      <c r="A170" s="6"/>
      <c r="B170" s="6"/>
      <c r="C170" s="6"/>
      <c r="D170" s="6"/>
      <c r="E170" s="6"/>
      <c r="F170" s="7"/>
      <c r="G170" s="7"/>
      <c r="H170" s="7"/>
      <c r="I170" s="7"/>
      <c r="J170" s="7"/>
      <c r="K170" s="7"/>
      <c r="L170" s="8"/>
      <c r="M170" s="8"/>
      <c r="N170" s="8"/>
      <c r="O170" s="8"/>
    </row>
    <row r="171" spans="1:15" x14ac:dyDescent="0.25">
      <c r="A171" s="28"/>
      <c r="B171" s="28" t="s">
        <v>478</v>
      </c>
      <c r="C171" s="29"/>
      <c r="D171" s="29"/>
      <c r="E171" s="30"/>
      <c r="F171" s="30">
        <f>F63-F169</f>
        <v>-65759.98281999999</v>
      </c>
      <c r="G171" s="30">
        <f>G63-G169</f>
        <v>-81235.12156</v>
      </c>
      <c r="H171" s="30">
        <f>H63-H169</f>
        <v>-72729</v>
      </c>
      <c r="I171" s="30">
        <f>I63-I169</f>
        <v>-37673.502540000001</v>
      </c>
      <c r="J171" s="30">
        <f>J63-J169</f>
        <v>-74886</v>
      </c>
      <c r="K171" s="30"/>
      <c r="L171" s="28"/>
      <c r="M171" s="28"/>
      <c r="N171" s="28"/>
      <c r="O171" s="35"/>
    </row>
    <row r="172" spans="1:15" x14ac:dyDescent="0.25">
      <c r="A172" s="28"/>
      <c r="B172" s="28" t="s">
        <v>479</v>
      </c>
      <c r="C172" s="29"/>
      <c r="D172" s="29"/>
      <c r="E172" s="30"/>
      <c r="F172" s="30">
        <f>F61-F163</f>
        <v>-65759.98281999999</v>
      </c>
      <c r="G172" s="30">
        <f>G61-G163</f>
        <v>-81235.12156</v>
      </c>
      <c r="H172" s="30">
        <f>H61-H163</f>
        <v>-72729</v>
      </c>
      <c r="I172" s="30">
        <f>I61-I163</f>
        <v>-37673.502540000001</v>
      </c>
      <c r="J172" s="30">
        <f>J61-J163</f>
        <v>-74586</v>
      </c>
      <c r="K172" s="30"/>
      <c r="L172" s="28"/>
      <c r="M172" s="28"/>
      <c r="N172" s="28"/>
      <c r="O172" s="35"/>
    </row>
  </sheetData>
  <mergeCells count="2">
    <mergeCell ref="A4:O4"/>
    <mergeCell ref="A65:O65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1" fitToHeight="0" orientation="landscape" r:id="rId1"/>
  <headerFooter>
    <oddFooter>&amp;R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O22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42.75" style="13" bestFit="1" customWidth="1"/>
    <col min="13" max="13" width="34" style="13" bestFit="1" customWidth="1"/>
    <col min="14" max="14" width="21.25" style="13" bestFit="1" customWidth="1"/>
    <col min="15" max="15" width="18.5" style="13" bestFit="1" customWidth="1"/>
    <col min="16" max="16384" width="9" style="14"/>
  </cols>
  <sheetData>
    <row r="1" spans="1:15" ht="21" x14ac:dyDescent="0.25">
      <c r="A1" s="9" t="s">
        <v>667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9</v>
      </c>
      <c r="B5" s="6">
        <v>6409</v>
      </c>
      <c r="C5" s="6">
        <v>2324</v>
      </c>
      <c r="D5" s="6"/>
      <c r="E5" s="6"/>
      <c r="F5" s="7">
        <v>186.98253</v>
      </c>
      <c r="G5" s="7">
        <v>54.198889999999999</v>
      </c>
      <c r="H5" s="7">
        <v>0</v>
      </c>
      <c r="I5" s="7">
        <v>11.383010000000001</v>
      </c>
      <c r="J5" s="44">
        <v>0</v>
      </c>
      <c r="K5" s="27"/>
      <c r="L5" s="8" t="s">
        <v>49</v>
      </c>
      <c r="M5" s="8"/>
      <c r="N5" s="8"/>
      <c r="O5" s="8" t="s">
        <v>60</v>
      </c>
    </row>
    <row r="6" spans="1:15" x14ac:dyDescent="0.25">
      <c r="A6" s="6">
        <v>9</v>
      </c>
      <c r="B6" s="6">
        <v>6409</v>
      </c>
      <c r="C6" s="6">
        <v>2324</v>
      </c>
      <c r="D6" s="6">
        <v>96</v>
      </c>
      <c r="E6" s="6"/>
      <c r="F6" s="7">
        <v>0</v>
      </c>
      <c r="G6" s="7">
        <v>125.5</v>
      </c>
      <c r="H6" s="7">
        <v>0</v>
      </c>
      <c r="I6" s="7">
        <v>7.5</v>
      </c>
      <c r="J6" s="7">
        <v>0</v>
      </c>
      <c r="K6" s="7"/>
      <c r="L6" s="8" t="s">
        <v>49</v>
      </c>
      <c r="M6" s="8" t="s">
        <v>290</v>
      </c>
      <c r="N6" s="8"/>
      <c r="O6" s="8" t="s">
        <v>60</v>
      </c>
    </row>
    <row r="7" spans="1:15" x14ac:dyDescent="0.25">
      <c r="A7" s="6"/>
      <c r="B7" s="6"/>
      <c r="C7" s="6"/>
      <c r="D7" s="6"/>
      <c r="E7" s="6"/>
      <c r="F7" s="7"/>
      <c r="G7" s="7"/>
      <c r="H7" s="7"/>
      <c r="I7" s="7"/>
      <c r="J7" s="7"/>
      <c r="K7" s="7"/>
      <c r="L7" s="8"/>
      <c r="M7" s="8"/>
      <c r="N7" s="8"/>
      <c r="O7" s="8"/>
    </row>
    <row r="8" spans="1:15" x14ac:dyDescent="0.25">
      <c r="A8" s="29"/>
      <c r="B8" s="28" t="s">
        <v>481</v>
      </c>
      <c r="C8" s="29"/>
      <c r="D8" s="29"/>
      <c r="E8" s="29"/>
      <c r="F8" s="30">
        <v>186.98253</v>
      </c>
      <c r="G8" s="30">
        <v>179.69889000000001</v>
      </c>
      <c r="H8" s="30">
        <v>0</v>
      </c>
      <c r="I8" s="30">
        <v>18.883009999999999</v>
      </c>
      <c r="J8" s="30">
        <f>SUM(J5:J6)</f>
        <v>0</v>
      </c>
      <c r="K8" s="30"/>
      <c r="L8" s="28"/>
      <c r="M8" s="28"/>
      <c r="N8" s="28"/>
      <c r="O8" s="28"/>
    </row>
    <row r="9" spans="1:15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8"/>
      <c r="M9" s="8"/>
      <c r="N9" s="8"/>
      <c r="O9" s="8"/>
    </row>
    <row r="10" spans="1:15" x14ac:dyDescent="0.25">
      <c r="A10" s="31"/>
      <c r="B10" s="31" t="s">
        <v>291</v>
      </c>
      <c r="C10" s="31"/>
      <c r="D10" s="31"/>
      <c r="E10" s="31"/>
      <c r="F10" s="32">
        <v>186.98253</v>
      </c>
      <c r="G10" s="32">
        <v>179.69889000000001</v>
      </c>
      <c r="H10" s="32">
        <v>0</v>
      </c>
      <c r="I10" s="32">
        <v>18.883009999999999</v>
      </c>
      <c r="J10" s="32">
        <f>J8</f>
        <v>0</v>
      </c>
      <c r="K10" s="32"/>
      <c r="L10" s="33"/>
      <c r="M10" s="33"/>
      <c r="N10" s="33"/>
      <c r="O10" s="33"/>
    </row>
    <row r="11" spans="1:15" x14ac:dyDescent="0.25">
      <c r="A11" s="6"/>
      <c r="B11" s="6"/>
      <c r="C11" s="6"/>
      <c r="D11" s="6"/>
      <c r="E11" s="6"/>
      <c r="F11" s="7"/>
      <c r="G11" s="7"/>
      <c r="H11" s="7"/>
      <c r="I11" s="7"/>
      <c r="J11" s="7"/>
      <c r="K11" s="7"/>
      <c r="L11" s="8"/>
      <c r="M11" s="8"/>
      <c r="N11" s="8"/>
      <c r="O11" s="8"/>
    </row>
    <row r="12" spans="1:15" x14ac:dyDescent="0.25">
      <c r="A12" s="93" t="s">
        <v>680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</row>
    <row r="13" spans="1:15" x14ac:dyDescent="0.25">
      <c r="A13" s="6">
        <v>9</v>
      </c>
      <c r="B13" s="6">
        <v>6171</v>
      </c>
      <c r="C13" s="6">
        <v>5166</v>
      </c>
      <c r="D13" s="6"/>
      <c r="E13" s="6"/>
      <c r="F13" s="7">
        <v>153.58879999999999</v>
      </c>
      <c r="G13" s="7">
        <v>108.23317</v>
      </c>
      <c r="H13" s="7">
        <v>1000</v>
      </c>
      <c r="I13" s="7">
        <v>0</v>
      </c>
      <c r="J13" s="7">
        <v>1000</v>
      </c>
      <c r="K13" s="7"/>
      <c r="L13" s="8" t="s">
        <v>83</v>
      </c>
      <c r="M13" s="8"/>
      <c r="N13" s="8"/>
      <c r="O13" s="8" t="s">
        <v>47</v>
      </c>
    </row>
    <row r="14" spans="1:15" x14ac:dyDescent="0.25">
      <c r="A14" s="6">
        <v>9</v>
      </c>
      <c r="B14" s="6">
        <v>6171</v>
      </c>
      <c r="C14" s="6">
        <v>5169</v>
      </c>
      <c r="D14" s="6"/>
      <c r="E14" s="6"/>
      <c r="F14" s="7">
        <v>12.656000000000001</v>
      </c>
      <c r="G14" s="7">
        <v>86.81</v>
      </c>
      <c r="H14" s="7">
        <v>80</v>
      </c>
      <c r="I14" s="7">
        <v>0</v>
      </c>
      <c r="J14" s="7">
        <v>80</v>
      </c>
      <c r="K14" s="7"/>
      <c r="L14" s="8" t="s">
        <v>84</v>
      </c>
      <c r="M14" s="8"/>
      <c r="N14" s="8"/>
      <c r="O14" s="8" t="s">
        <v>47</v>
      </c>
    </row>
    <row r="15" spans="1:15" x14ac:dyDescent="0.25">
      <c r="A15" s="6">
        <v>9</v>
      </c>
      <c r="B15" s="6">
        <v>6171</v>
      </c>
      <c r="C15" s="6">
        <v>5192</v>
      </c>
      <c r="D15" s="6"/>
      <c r="E15" s="6"/>
      <c r="F15" s="7">
        <v>138.46600000000001</v>
      </c>
      <c r="G15" s="7">
        <v>389.87200000000001</v>
      </c>
      <c r="H15" s="7">
        <v>550</v>
      </c>
      <c r="I15" s="7">
        <v>14.496</v>
      </c>
      <c r="J15" s="7">
        <v>550</v>
      </c>
      <c r="K15" s="7"/>
      <c r="L15" s="8" t="s">
        <v>154</v>
      </c>
      <c r="M15" s="8"/>
      <c r="N15" s="8"/>
      <c r="O15" s="8" t="s">
        <v>47</v>
      </c>
    </row>
    <row r="16" spans="1:15" x14ac:dyDescent="0.25">
      <c r="A16" s="6"/>
      <c r="B16" s="6"/>
      <c r="C16" s="6"/>
      <c r="D16" s="6"/>
      <c r="E16" s="6"/>
      <c r="F16" s="7"/>
      <c r="G16" s="7"/>
      <c r="H16" s="7"/>
      <c r="I16" s="7"/>
      <c r="J16" s="7"/>
      <c r="K16" s="7"/>
      <c r="L16" s="8"/>
      <c r="M16" s="8"/>
      <c r="N16" s="8"/>
      <c r="O16" s="8"/>
    </row>
    <row r="17" spans="1:15" x14ac:dyDescent="0.25">
      <c r="A17" s="29"/>
      <c r="B17" s="28" t="s">
        <v>482</v>
      </c>
      <c r="C17" s="29"/>
      <c r="D17" s="29"/>
      <c r="E17" s="29"/>
      <c r="F17" s="30">
        <v>304.71080000000001</v>
      </c>
      <c r="G17" s="30">
        <v>584.91516999999999</v>
      </c>
      <c r="H17" s="30">
        <v>1630</v>
      </c>
      <c r="I17" s="30">
        <v>14.496</v>
      </c>
      <c r="J17" s="30">
        <f>SUM(J13:J15)</f>
        <v>1630</v>
      </c>
      <c r="K17" s="30"/>
      <c r="L17" s="28"/>
      <c r="M17" s="28"/>
      <c r="N17" s="28"/>
      <c r="O17" s="28"/>
    </row>
    <row r="18" spans="1:15" x14ac:dyDescent="0.25">
      <c r="A18" s="6"/>
      <c r="B18" s="6"/>
      <c r="C18" s="6"/>
      <c r="D18" s="6"/>
      <c r="E18" s="6"/>
      <c r="F18" s="7"/>
      <c r="G18" s="7"/>
      <c r="H18" s="7"/>
      <c r="I18" s="7"/>
      <c r="J18" s="7"/>
      <c r="K18" s="7"/>
      <c r="L18" s="8"/>
      <c r="M18" s="8"/>
      <c r="N18" s="8"/>
      <c r="O18" s="8"/>
    </row>
    <row r="19" spans="1:15" x14ac:dyDescent="0.25">
      <c r="A19" s="31"/>
      <c r="B19" s="31" t="s">
        <v>292</v>
      </c>
      <c r="C19" s="31"/>
      <c r="D19" s="31"/>
      <c r="E19" s="31"/>
      <c r="F19" s="32">
        <v>304.71080000000001</v>
      </c>
      <c r="G19" s="32">
        <v>584.91516999999999</v>
      </c>
      <c r="H19" s="32">
        <v>1630</v>
      </c>
      <c r="I19" s="32">
        <v>14.496</v>
      </c>
      <c r="J19" s="32">
        <f>J17</f>
        <v>1630</v>
      </c>
      <c r="K19" s="32"/>
      <c r="L19" s="33"/>
      <c r="M19" s="33"/>
      <c r="N19" s="33"/>
      <c r="O19" s="33"/>
    </row>
    <row r="20" spans="1:15" x14ac:dyDescent="0.25">
      <c r="A20" s="6"/>
      <c r="B20" s="6"/>
      <c r="C20" s="6"/>
      <c r="D20" s="6"/>
      <c r="E20" s="6"/>
      <c r="F20" s="7"/>
      <c r="G20" s="7"/>
      <c r="H20" s="7"/>
      <c r="I20" s="7"/>
      <c r="J20" s="7"/>
      <c r="K20" s="7"/>
      <c r="L20" s="8"/>
      <c r="M20" s="8"/>
      <c r="N20" s="8"/>
      <c r="O20" s="8"/>
    </row>
    <row r="21" spans="1:15" x14ac:dyDescent="0.25">
      <c r="A21" s="28"/>
      <c r="B21" s="28" t="s">
        <v>478</v>
      </c>
      <c r="C21" s="29"/>
      <c r="D21" s="29"/>
      <c r="E21" s="30"/>
      <c r="F21" s="30">
        <f>F10-F19</f>
        <v>-117.72827000000001</v>
      </c>
      <c r="G21" s="30">
        <f t="shared" ref="G21:J21" si="0">G10-G19</f>
        <v>-405.21627999999998</v>
      </c>
      <c r="H21" s="30">
        <f t="shared" si="0"/>
        <v>-1630</v>
      </c>
      <c r="I21" s="30">
        <f t="shared" si="0"/>
        <v>4.3870099999999983</v>
      </c>
      <c r="J21" s="30">
        <f t="shared" si="0"/>
        <v>-1630</v>
      </c>
      <c r="K21" s="30"/>
      <c r="L21" s="28"/>
      <c r="M21" s="28"/>
      <c r="N21" s="28"/>
      <c r="O21" s="35"/>
    </row>
    <row r="22" spans="1:15" x14ac:dyDescent="0.25">
      <c r="A22" s="28"/>
      <c r="B22" s="28" t="s">
        <v>479</v>
      </c>
      <c r="C22" s="29"/>
      <c r="D22" s="29"/>
      <c r="E22" s="30"/>
      <c r="F22" s="30">
        <f>F8-F17</f>
        <v>-117.72827000000001</v>
      </c>
      <c r="G22" s="30">
        <f t="shared" ref="G22:J22" si="1">G8-G17</f>
        <v>-405.21627999999998</v>
      </c>
      <c r="H22" s="30">
        <f t="shared" si="1"/>
        <v>-1630</v>
      </c>
      <c r="I22" s="30">
        <f t="shared" si="1"/>
        <v>4.3870099999999983</v>
      </c>
      <c r="J22" s="30">
        <f t="shared" si="1"/>
        <v>-1630</v>
      </c>
      <c r="K22" s="30"/>
      <c r="L22" s="28"/>
      <c r="M22" s="28"/>
      <c r="N22" s="28"/>
      <c r="O22" s="35"/>
    </row>
  </sheetData>
  <mergeCells count="2">
    <mergeCell ref="A4:O4"/>
    <mergeCell ref="A12:O12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5" fitToHeight="0" orientation="landscape" r:id="rId1"/>
  <headerFooter>
    <oddFooter>&amp;R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97"/>
  <sheetViews>
    <sheetView zoomScaleNormal="100" workbookViewId="0">
      <pane ySplit="3" topLeftCell="A7" activePane="bottomLeft" state="frozen"/>
      <selection pane="bottomLeft" activeCell="A20" sqref="A20:O20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60.125" style="13" bestFit="1" customWidth="1"/>
    <col min="13" max="13" width="42.5" style="13" bestFit="1" customWidth="1"/>
    <col min="14" max="14" width="77.875" style="13" bestFit="1" customWidth="1"/>
    <col min="15" max="15" width="49.625" style="13" bestFit="1" customWidth="1"/>
    <col min="16" max="16384" width="9" style="14"/>
  </cols>
  <sheetData>
    <row r="1" spans="1:15" ht="21" x14ac:dyDescent="0.25">
      <c r="A1" s="9" t="s">
        <v>668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12</v>
      </c>
      <c r="B5" s="6"/>
      <c r="C5" s="6">
        <v>4111</v>
      </c>
      <c r="D5" s="6"/>
      <c r="E5" s="6">
        <v>98007</v>
      </c>
      <c r="F5" s="7">
        <v>150</v>
      </c>
      <c r="G5" s="7">
        <v>0</v>
      </c>
      <c r="H5" s="7">
        <v>0</v>
      </c>
      <c r="I5" s="7">
        <v>0</v>
      </c>
      <c r="J5" s="27"/>
      <c r="K5" s="27"/>
      <c r="L5" s="8" t="s">
        <v>229</v>
      </c>
      <c r="M5" s="8"/>
      <c r="N5" s="8" t="s">
        <v>293</v>
      </c>
      <c r="O5" s="8"/>
    </row>
    <row r="6" spans="1:15" x14ac:dyDescent="0.25">
      <c r="A6" s="6">
        <v>12</v>
      </c>
      <c r="B6" s="6"/>
      <c r="C6" s="6">
        <v>4111</v>
      </c>
      <c r="D6" s="6"/>
      <c r="E6" s="6">
        <v>98216</v>
      </c>
      <c r="F6" s="7">
        <v>7461.5789999999997</v>
      </c>
      <c r="G6" s="7">
        <v>0</v>
      </c>
      <c r="H6" s="7">
        <v>0</v>
      </c>
      <c r="I6" s="7">
        <v>0</v>
      </c>
      <c r="J6" s="27"/>
      <c r="K6" s="27"/>
      <c r="L6" s="8" t="s">
        <v>229</v>
      </c>
      <c r="M6" s="8"/>
      <c r="N6" s="8" t="s">
        <v>294</v>
      </c>
      <c r="O6" s="8"/>
    </row>
    <row r="7" spans="1:15" x14ac:dyDescent="0.25">
      <c r="A7" s="6">
        <v>12</v>
      </c>
      <c r="B7" s="6"/>
      <c r="C7" s="6">
        <v>4116</v>
      </c>
      <c r="D7" s="6"/>
      <c r="E7" s="6">
        <v>4428</v>
      </c>
      <c r="F7" s="7">
        <v>0</v>
      </c>
      <c r="G7" s="7">
        <v>248</v>
      </c>
      <c r="H7" s="7">
        <v>0</v>
      </c>
      <c r="I7" s="7">
        <v>0</v>
      </c>
      <c r="J7" s="27"/>
      <c r="K7" s="27"/>
      <c r="L7" s="8" t="s">
        <v>166</v>
      </c>
      <c r="M7" s="8"/>
      <c r="N7" s="8" t="s">
        <v>295</v>
      </c>
      <c r="O7" s="8"/>
    </row>
    <row r="8" spans="1:15" x14ac:dyDescent="0.25">
      <c r="A8" s="6">
        <v>12</v>
      </c>
      <c r="B8" s="6"/>
      <c r="C8" s="6">
        <v>4116</v>
      </c>
      <c r="D8" s="6"/>
      <c r="E8" s="6">
        <v>13010</v>
      </c>
      <c r="F8" s="7">
        <v>0</v>
      </c>
      <c r="G8" s="7">
        <v>410</v>
      </c>
      <c r="H8" s="7">
        <v>417</v>
      </c>
      <c r="I8" s="7">
        <v>417</v>
      </c>
      <c r="J8" s="27"/>
      <c r="K8" s="27"/>
      <c r="L8" s="8" t="s">
        <v>166</v>
      </c>
      <c r="M8" s="8"/>
      <c r="N8" s="8" t="s">
        <v>168</v>
      </c>
      <c r="O8" s="8"/>
    </row>
    <row r="9" spans="1:15" x14ac:dyDescent="0.25">
      <c r="A9" s="6">
        <v>12</v>
      </c>
      <c r="B9" s="6"/>
      <c r="C9" s="6">
        <v>4116</v>
      </c>
      <c r="D9" s="6"/>
      <c r="E9" s="6">
        <v>13011</v>
      </c>
      <c r="F9" s="7">
        <v>0</v>
      </c>
      <c r="G9" s="7">
        <v>7616.5789999999997</v>
      </c>
      <c r="H9" s="7">
        <v>0</v>
      </c>
      <c r="I9" s="7">
        <v>3967.7890000000002</v>
      </c>
      <c r="J9" s="27"/>
      <c r="K9" s="27"/>
      <c r="L9" s="8" t="s">
        <v>166</v>
      </c>
      <c r="M9" s="8"/>
      <c r="N9" s="8" t="s">
        <v>169</v>
      </c>
      <c r="O9" s="8"/>
    </row>
    <row r="10" spans="1:15" x14ac:dyDescent="0.25">
      <c r="A10" s="6">
        <v>12</v>
      </c>
      <c r="B10" s="6"/>
      <c r="C10" s="6">
        <v>4116</v>
      </c>
      <c r="D10" s="6"/>
      <c r="E10" s="6">
        <v>13101</v>
      </c>
      <c r="F10" s="7">
        <v>824.78300000000002</v>
      </c>
      <c r="G10" s="7">
        <v>203.02799999999999</v>
      </c>
      <c r="H10" s="7">
        <v>0</v>
      </c>
      <c r="I10" s="7">
        <v>742.81700000000001</v>
      </c>
      <c r="J10" s="27"/>
      <c r="K10" s="27"/>
      <c r="L10" s="8" t="s">
        <v>166</v>
      </c>
      <c r="M10" s="8"/>
      <c r="N10" s="8" t="s">
        <v>296</v>
      </c>
      <c r="O10" s="8"/>
    </row>
    <row r="11" spans="1:15" x14ac:dyDescent="0.25">
      <c r="A11" s="6">
        <v>12</v>
      </c>
      <c r="B11" s="6"/>
      <c r="C11" s="6">
        <v>4116</v>
      </c>
      <c r="D11" s="6"/>
      <c r="E11" s="6">
        <v>13234</v>
      </c>
      <c r="F11" s="7">
        <v>547.87699999999995</v>
      </c>
      <c r="G11" s="7">
        <v>3257.3069999999998</v>
      </c>
      <c r="H11" s="7">
        <v>0</v>
      </c>
      <c r="I11" s="7">
        <v>484.09899999999999</v>
      </c>
      <c r="J11" s="27"/>
      <c r="K11" s="27"/>
      <c r="L11" s="8" t="s">
        <v>166</v>
      </c>
      <c r="M11" s="8"/>
      <c r="N11" s="8" t="s">
        <v>297</v>
      </c>
      <c r="O11" s="8"/>
    </row>
    <row r="12" spans="1:15" x14ac:dyDescent="0.25">
      <c r="A12" s="6">
        <v>12</v>
      </c>
      <c r="B12" s="6"/>
      <c r="C12" s="6">
        <v>4116</v>
      </c>
      <c r="D12" s="43"/>
      <c r="E12" s="43">
        <v>14019</v>
      </c>
      <c r="F12" s="44">
        <v>485.11700000000002</v>
      </c>
      <c r="G12" s="44">
        <v>1010.679</v>
      </c>
      <c r="H12" s="44">
        <v>0</v>
      </c>
      <c r="I12" s="44">
        <v>369.71</v>
      </c>
      <c r="J12" s="27"/>
      <c r="K12" s="27"/>
      <c r="L12" s="8" t="s">
        <v>166</v>
      </c>
      <c r="M12" s="8"/>
      <c r="N12" s="8" t="s">
        <v>298</v>
      </c>
      <c r="O12" s="8"/>
    </row>
    <row r="13" spans="1:15" x14ac:dyDescent="0.25">
      <c r="A13" s="6">
        <v>12</v>
      </c>
      <c r="B13" s="6"/>
      <c r="C13" s="6">
        <v>4122</v>
      </c>
      <c r="D13" s="43"/>
      <c r="E13" s="43">
        <v>14004</v>
      </c>
      <c r="F13" s="44">
        <v>50</v>
      </c>
      <c r="G13" s="44">
        <v>50</v>
      </c>
      <c r="H13" s="44">
        <v>0</v>
      </c>
      <c r="I13" s="44">
        <v>50</v>
      </c>
      <c r="J13" s="27"/>
      <c r="K13" s="27"/>
      <c r="L13" s="8" t="s">
        <v>111</v>
      </c>
      <c r="M13" s="8"/>
      <c r="N13" s="8" t="s">
        <v>299</v>
      </c>
      <c r="O13" s="8"/>
    </row>
    <row r="14" spans="1:15" x14ac:dyDescent="0.25">
      <c r="A14" s="6">
        <v>12</v>
      </c>
      <c r="B14" s="6">
        <v>6171</v>
      </c>
      <c r="C14" s="6">
        <v>2324</v>
      </c>
      <c r="D14" s="43">
        <v>1201</v>
      </c>
      <c r="E14" s="43"/>
      <c r="F14" s="44">
        <v>2.6850000000000001</v>
      </c>
      <c r="G14" s="44">
        <v>1.2949999999999999</v>
      </c>
      <c r="H14" s="44">
        <v>0</v>
      </c>
      <c r="I14" s="44">
        <v>0</v>
      </c>
      <c r="J14" s="7"/>
      <c r="K14" s="7"/>
      <c r="L14" s="8" t="s">
        <v>49</v>
      </c>
      <c r="M14" s="8" t="s">
        <v>303</v>
      </c>
      <c r="N14" s="8"/>
      <c r="O14" s="8" t="s">
        <v>47</v>
      </c>
    </row>
    <row r="15" spans="1:15" x14ac:dyDescent="0.25">
      <c r="A15" s="6"/>
      <c r="B15" s="6"/>
      <c r="C15" s="6"/>
      <c r="D15" s="6"/>
      <c r="E15" s="6"/>
      <c r="F15" s="7"/>
      <c r="G15" s="7"/>
      <c r="H15" s="7"/>
      <c r="I15" s="7"/>
      <c r="J15" s="7"/>
      <c r="K15" s="7"/>
      <c r="L15" s="8"/>
      <c r="M15" s="8"/>
      <c r="N15" s="8"/>
      <c r="O15" s="8"/>
    </row>
    <row r="16" spans="1:15" x14ac:dyDescent="0.25">
      <c r="A16" s="29"/>
      <c r="B16" s="28" t="s">
        <v>481</v>
      </c>
      <c r="C16" s="29"/>
      <c r="D16" s="29"/>
      <c r="E16" s="29"/>
      <c r="F16" s="30">
        <v>9522.0409999999993</v>
      </c>
      <c r="G16" s="30">
        <v>12796.888000000001</v>
      </c>
      <c r="H16" s="30">
        <v>417</v>
      </c>
      <c r="I16" s="30">
        <v>6031.415</v>
      </c>
      <c r="J16" s="30">
        <f>SUM(J5:J14)</f>
        <v>0</v>
      </c>
      <c r="K16" s="30"/>
      <c r="L16" s="28"/>
      <c r="M16" s="28"/>
      <c r="N16" s="28"/>
      <c r="O16" s="28"/>
    </row>
    <row r="17" spans="1:15" x14ac:dyDescent="0.25">
      <c r="A17" s="6"/>
      <c r="B17" s="6"/>
      <c r="C17" s="6"/>
      <c r="D17" s="6"/>
      <c r="E17" s="6"/>
      <c r="F17" s="7"/>
      <c r="G17" s="7"/>
      <c r="H17" s="7"/>
      <c r="I17" s="7"/>
      <c r="J17" s="7"/>
      <c r="K17" s="7"/>
      <c r="L17" s="8"/>
      <c r="M17" s="8"/>
      <c r="N17" s="8"/>
      <c r="O17" s="8"/>
    </row>
    <row r="18" spans="1:15" x14ac:dyDescent="0.25">
      <c r="A18" s="31"/>
      <c r="B18" s="31" t="s">
        <v>300</v>
      </c>
      <c r="C18" s="31"/>
      <c r="D18" s="31"/>
      <c r="E18" s="31"/>
      <c r="F18" s="32">
        <v>9522.0409999999993</v>
      </c>
      <c r="G18" s="32">
        <v>12796.888000000001</v>
      </c>
      <c r="H18" s="32">
        <v>417</v>
      </c>
      <c r="I18" s="32">
        <v>6031.415</v>
      </c>
      <c r="J18" s="32">
        <f>J16</f>
        <v>0</v>
      </c>
      <c r="K18" s="32"/>
      <c r="L18" s="33"/>
      <c r="M18" s="33"/>
      <c r="N18" s="33"/>
      <c r="O18" s="33"/>
    </row>
    <row r="19" spans="1:15" x14ac:dyDescent="0.25">
      <c r="A19" s="47"/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9"/>
      <c r="M19" s="49"/>
      <c r="N19" s="49"/>
      <c r="O19" s="49"/>
    </row>
    <row r="20" spans="1:15" x14ac:dyDescent="0.25">
      <c r="A20" s="93" t="s">
        <v>680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</row>
    <row r="21" spans="1:15" x14ac:dyDescent="0.25">
      <c r="A21" s="6">
        <v>12</v>
      </c>
      <c r="B21" s="6">
        <v>4222</v>
      </c>
      <c r="C21" s="6">
        <v>5011</v>
      </c>
      <c r="D21" s="6"/>
      <c r="E21" s="6"/>
      <c r="F21" s="7">
        <v>990.86257000000001</v>
      </c>
      <c r="G21" s="7">
        <v>2598.7139999999999</v>
      </c>
      <c r="H21" s="7">
        <v>0</v>
      </c>
      <c r="I21" s="7">
        <v>739.12400000000002</v>
      </c>
      <c r="J21" s="7"/>
      <c r="K21" s="7"/>
      <c r="L21" s="8" t="s">
        <v>190</v>
      </c>
      <c r="M21" s="8"/>
      <c r="N21" s="8"/>
      <c r="O21" s="8" t="s">
        <v>301</v>
      </c>
    </row>
    <row r="22" spans="1:15" x14ac:dyDescent="0.25">
      <c r="A22" s="6">
        <v>12</v>
      </c>
      <c r="B22" s="6">
        <v>4222</v>
      </c>
      <c r="C22" s="6">
        <v>5011</v>
      </c>
      <c r="D22" s="6"/>
      <c r="E22" s="6">
        <v>13101</v>
      </c>
      <c r="F22" s="7">
        <v>615.51</v>
      </c>
      <c r="G22" s="7">
        <v>151.61699999999999</v>
      </c>
      <c r="H22" s="7">
        <v>0</v>
      </c>
      <c r="I22" s="7">
        <v>554.33799999999997</v>
      </c>
      <c r="J22" s="27"/>
      <c r="K22" s="27"/>
      <c r="L22" s="8" t="s">
        <v>190</v>
      </c>
      <c r="M22" s="8"/>
      <c r="N22" s="8" t="s">
        <v>296</v>
      </c>
      <c r="O22" s="8" t="s">
        <v>301</v>
      </c>
    </row>
    <row r="23" spans="1:15" x14ac:dyDescent="0.25">
      <c r="A23" s="6">
        <v>12</v>
      </c>
      <c r="B23" s="6">
        <v>4222</v>
      </c>
      <c r="C23" s="6">
        <v>5011</v>
      </c>
      <c r="D23" s="6"/>
      <c r="E23" s="6">
        <v>13234</v>
      </c>
      <c r="F23" s="7">
        <v>408.86237</v>
      </c>
      <c r="G23" s="7">
        <v>2430.8159999999998</v>
      </c>
      <c r="H23" s="7">
        <v>0</v>
      </c>
      <c r="I23" s="7">
        <v>318.72399999999999</v>
      </c>
      <c r="J23" s="27"/>
      <c r="K23" s="27"/>
      <c r="L23" s="8" t="s">
        <v>190</v>
      </c>
      <c r="M23" s="8"/>
      <c r="N23" s="8" t="s">
        <v>297</v>
      </c>
      <c r="O23" s="8" t="s">
        <v>301</v>
      </c>
    </row>
    <row r="24" spans="1:15" x14ac:dyDescent="0.25">
      <c r="A24" s="6">
        <v>12</v>
      </c>
      <c r="B24" s="6">
        <v>4222</v>
      </c>
      <c r="C24" s="6">
        <v>5031</v>
      </c>
      <c r="D24" s="6"/>
      <c r="E24" s="6"/>
      <c r="F24" s="7">
        <v>396.09938</v>
      </c>
      <c r="G24" s="7">
        <v>486.95175</v>
      </c>
      <c r="H24" s="7">
        <v>0</v>
      </c>
      <c r="I24" s="7">
        <v>183.24574999999999</v>
      </c>
      <c r="J24" s="27"/>
      <c r="K24" s="27"/>
      <c r="L24" s="8" t="s">
        <v>191</v>
      </c>
      <c r="M24" s="8"/>
      <c r="N24" s="8"/>
      <c r="O24" s="8" t="s">
        <v>301</v>
      </c>
    </row>
    <row r="25" spans="1:15" x14ac:dyDescent="0.25">
      <c r="A25" s="6">
        <v>12</v>
      </c>
      <c r="B25" s="6">
        <v>4222</v>
      </c>
      <c r="C25" s="6">
        <v>5031</v>
      </c>
      <c r="D25" s="6"/>
      <c r="E25" s="6">
        <v>13101</v>
      </c>
      <c r="F25" s="7">
        <v>153.87700000000001</v>
      </c>
      <c r="G25" s="7">
        <v>37.655000000000001</v>
      </c>
      <c r="H25" s="7">
        <v>0</v>
      </c>
      <c r="I25" s="7">
        <v>138.58600000000001</v>
      </c>
      <c r="J25" s="27"/>
      <c r="K25" s="27"/>
      <c r="L25" s="8" t="s">
        <v>191</v>
      </c>
      <c r="M25" s="8"/>
      <c r="N25" s="8" t="s">
        <v>296</v>
      </c>
      <c r="O25" s="8" t="s">
        <v>301</v>
      </c>
    </row>
    <row r="26" spans="1:15" x14ac:dyDescent="0.25">
      <c r="A26" s="6">
        <v>12</v>
      </c>
      <c r="B26" s="6">
        <v>4222</v>
      </c>
      <c r="C26" s="6">
        <v>5031</v>
      </c>
      <c r="D26" s="6"/>
      <c r="E26" s="6">
        <v>13234</v>
      </c>
      <c r="F26" s="7">
        <v>102.21684999999999</v>
      </c>
      <c r="G26" s="7">
        <v>607.71299999999997</v>
      </c>
      <c r="H26" s="7">
        <v>0</v>
      </c>
      <c r="I26" s="7">
        <v>79.683999999999997</v>
      </c>
      <c r="J26" s="27"/>
      <c r="K26" s="27"/>
      <c r="L26" s="8" t="s">
        <v>191</v>
      </c>
      <c r="M26" s="8"/>
      <c r="N26" s="8" t="s">
        <v>297</v>
      </c>
      <c r="O26" s="8" t="s">
        <v>301</v>
      </c>
    </row>
    <row r="27" spans="1:15" x14ac:dyDescent="0.25">
      <c r="A27" s="6">
        <v>12</v>
      </c>
      <c r="B27" s="6">
        <v>4222</v>
      </c>
      <c r="C27" s="6">
        <v>5032</v>
      </c>
      <c r="D27" s="6"/>
      <c r="E27" s="6"/>
      <c r="F27" s="7">
        <v>142.59129999999999</v>
      </c>
      <c r="G27" s="7">
        <v>175.297</v>
      </c>
      <c r="H27" s="7">
        <v>0</v>
      </c>
      <c r="I27" s="7">
        <v>65.959999999999994</v>
      </c>
      <c r="J27" s="27"/>
      <c r="K27" s="27"/>
      <c r="L27" s="8" t="s">
        <v>192</v>
      </c>
      <c r="M27" s="8"/>
      <c r="N27" s="8"/>
      <c r="O27" s="8" t="s">
        <v>301</v>
      </c>
    </row>
    <row r="28" spans="1:15" x14ac:dyDescent="0.25">
      <c r="A28" s="6">
        <v>12</v>
      </c>
      <c r="B28" s="6">
        <v>4222</v>
      </c>
      <c r="C28" s="6">
        <v>5032</v>
      </c>
      <c r="D28" s="6"/>
      <c r="E28" s="6">
        <v>13101</v>
      </c>
      <c r="F28" s="7">
        <v>55.396000000000001</v>
      </c>
      <c r="G28" s="7">
        <v>13.756</v>
      </c>
      <c r="H28" s="7">
        <v>0</v>
      </c>
      <c r="I28" s="7">
        <v>49.893000000000001</v>
      </c>
      <c r="J28" s="27"/>
      <c r="K28" s="27"/>
      <c r="L28" s="8" t="s">
        <v>192</v>
      </c>
      <c r="M28" s="8"/>
      <c r="N28" s="8" t="s">
        <v>296</v>
      </c>
      <c r="O28" s="8" t="s">
        <v>301</v>
      </c>
    </row>
    <row r="29" spans="1:15" x14ac:dyDescent="0.25">
      <c r="A29" s="6">
        <v>12</v>
      </c>
      <c r="B29" s="6">
        <v>4222</v>
      </c>
      <c r="C29" s="6">
        <v>5032</v>
      </c>
      <c r="D29" s="6"/>
      <c r="E29" s="6">
        <v>13234</v>
      </c>
      <c r="F29" s="7">
        <v>36.797780000000003</v>
      </c>
      <c r="G29" s="7">
        <v>218.77799999999999</v>
      </c>
      <c r="H29" s="7">
        <v>0</v>
      </c>
      <c r="I29" s="7">
        <v>28.686</v>
      </c>
      <c r="J29" s="27"/>
      <c r="K29" s="27"/>
      <c r="L29" s="8" t="s">
        <v>192</v>
      </c>
      <c r="M29" s="8"/>
      <c r="N29" s="8" t="s">
        <v>297</v>
      </c>
      <c r="O29" s="8" t="s">
        <v>301</v>
      </c>
    </row>
    <row r="30" spans="1:15" x14ac:dyDescent="0.25">
      <c r="A30" s="6">
        <v>12</v>
      </c>
      <c r="B30" s="6">
        <v>4223</v>
      </c>
      <c r="C30" s="6">
        <v>5011</v>
      </c>
      <c r="D30" s="6"/>
      <c r="E30" s="6"/>
      <c r="F30" s="7">
        <v>262.77330000000001</v>
      </c>
      <c r="G30" s="7">
        <v>50.600999999999999</v>
      </c>
      <c r="H30" s="7">
        <v>5000</v>
      </c>
      <c r="I30" s="7">
        <v>133.60300000000001</v>
      </c>
      <c r="J30" s="44">
        <v>5000</v>
      </c>
      <c r="K30" s="27"/>
      <c r="L30" s="8" t="s">
        <v>190</v>
      </c>
      <c r="M30" s="8"/>
      <c r="N30" s="8"/>
      <c r="O30" s="8" t="s">
        <v>302</v>
      </c>
    </row>
    <row r="31" spans="1:15" x14ac:dyDescent="0.25">
      <c r="A31" s="6">
        <v>12</v>
      </c>
      <c r="B31" s="6">
        <v>4223</v>
      </c>
      <c r="C31" s="6">
        <v>5011</v>
      </c>
      <c r="D31" s="6"/>
      <c r="E31" s="6">
        <v>14019</v>
      </c>
      <c r="F31" s="7">
        <v>362.54020000000003</v>
      </c>
      <c r="G31" s="7">
        <v>756.43700000000001</v>
      </c>
      <c r="H31" s="7">
        <v>0</v>
      </c>
      <c r="I31" s="7">
        <v>169.209</v>
      </c>
      <c r="J31" s="27"/>
      <c r="K31" s="27"/>
      <c r="L31" s="8" t="s">
        <v>190</v>
      </c>
      <c r="M31" s="8"/>
      <c r="N31" s="8" t="s">
        <v>298</v>
      </c>
      <c r="O31" s="8" t="s">
        <v>302</v>
      </c>
    </row>
    <row r="32" spans="1:15" x14ac:dyDescent="0.25">
      <c r="A32" s="6">
        <v>12</v>
      </c>
      <c r="B32" s="6">
        <v>4223</v>
      </c>
      <c r="C32" s="6">
        <v>5031</v>
      </c>
      <c r="D32" s="6"/>
      <c r="E32" s="6"/>
      <c r="F32" s="7">
        <v>1348.6179500000001</v>
      </c>
      <c r="G32" s="7">
        <v>1195.70075</v>
      </c>
      <c r="H32" s="7">
        <v>0</v>
      </c>
      <c r="I32" s="7">
        <v>32.482500000000002</v>
      </c>
      <c r="J32" s="44">
        <v>1250</v>
      </c>
      <c r="K32" s="27"/>
      <c r="L32" s="8" t="s">
        <v>191</v>
      </c>
      <c r="M32" s="8"/>
      <c r="N32" s="8"/>
      <c r="O32" s="8" t="s">
        <v>302</v>
      </c>
    </row>
    <row r="33" spans="1:15" x14ac:dyDescent="0.25">
      <c r="A33" s="6">
        <v>12</v>
      </c>
      <c r="B33" s="6">
        <v>4223</v>
      </c>
      <c r="C33" s="6">
        <v>5031</v>
      </c>
      <c r="D33" s="6"/>
      <c r="E33" s="6">
        <v>14019</v>
      </c>
      <c r="F33" s="7">
        <v>90.131799999999998</v>
      </c>
      <c r="G33" s="7">
        <v>186.94</v>
      </c>
      <c r="H33" s="7">
        <v>0</v>
      </c>
      <c r="I33" s="7">
        <v>42.302999999999997</v>
      </c>
      <c r="J33" s="27"/>
      <c r="K33" s="27"/>
      <c r="L33" s="8" t="s">
        <v>191</v>
      </c>
      <c r="M33" s="8"/>
      <c r="N33" s="8" t="s">
        <v>298</v>
      </c>
      <c r="O33" s="8" t="s">
        <v>302</v>
      </c>
    </row>
    <row r="34" spans="1:15" x14ac:dyDescent="0.25">
      <c r="A34" s="6">
        <v>12</v>
      </c>
      <c r="B34" s="6">
        <v>4223</v>
      </c>
      <c r="C34" s="6">
        <v>5032</v>
      </c>
      <c r="D34" s="6"/>
      <c r="E34" s="6"/>
      <c r="F34" s="7">
        <v>485.51100000000002</v>
      </c>
      <c r="G34" s="7">
        <v>488.72825</v>
      </c>
      <c r="H34" s="7">
        <v>0</v>
      </c>
      <c r="I34" s="7">
        <v>11.692</v>
      </c>
      <c r="J34" s="44">
        <v>450</v>
      </c>
      <c r="K34" s="27"/>
      <c r="L34" s="8" t="s">
        <v>192</v>
      </c>
      <c r="M34" s="8"/>
      <c r="N34" s="8"/>
      <c r="O34" s="8" t="s">
        <v>302</v>
      </c>
    </row>
    <row r="35" spans="1:15" x14ac:dyDescent="0.25">
      <c r="A35" s="6">
        <v>12</v>
      </c>
      <c r="B35" s="6">
        <v>4223</v>
      </c>
      <c r="C35" s="6">
        <v>5032</v>
      </c>
      <c r="D35" s="6"/>
      <c r="E35" s="6">
        <v>14019</v>
      </c>
      <c r="F35" s="7">
        <v>32.445</v>
      </c>
      <c r="G35" s="7">
        <v>67.302000000000007</v>
      </c>
      <c r="H35" s="7">
        <v>0</v>
      </c>
      <c r="I35" s="7">
        <v>15.23</v>
      </c>
      <c r="J35" s="27"/>
      <c r="K35" s="27"/>
      <c r="L35" s="8" t="s">
        <v>192</v>
      </c>
      <c r="M35" s="8"/>
      <c r="N35" s="8" t="s">
        <v>298</v>
      </c>
      <c r="O35" s="8" t="s">
        <v>302</v>
      </c>
    </row>
    <row r="36" spans="1:15" x14ac:dyDescent="0.25">
      <c r="A36" s="6">
        <v>12</v>
      </c>
      <c r="B36" s="6">
        <v>4339</v>
      </c>
      <c r="C36" s="6">
        <v>5011</v>
      </c>
      <c r="D36" s="6">
        <v>1201</v>
      </c>
      <c r="E36" s="6">
        <v>13010</v>
      </c>
      <c r="F36" s="7">
        <v>0</v>
      </c>
      <c r="G36" s="7">
        <v>0</v>
      </c>
      <c r="H36" s="7">
        <v>311</v>
      </c>
      <c r="I36" s="7">
        <v>73.698999999999998</v>
      </c>
      <c r="J36" s="27"/>
      <c r="K36" s="27"/>
      <c r="L36" s="8" t="s">
        <v>190</v>
      </c>
      <c r="M36" s="8" t="s">
        <v>303</v>
      </c>
      <c r="N36" s="8" t="s">
        <v>168</v>
      </c>
      <c r="O36" s="8" t="s">
        <v>189</v>
      </c>
    </row>
    <row r="37" spans="1:15" x14ac:dyDescent="0.25">
      <c r="A37" s="6">
        <v>12</v>
      </c>
      <c r="B37" s="6">
        <v>4339</v>
      </c>
      <c r="C37" s="6">
        <v>5031</v>
      </c>
      <c r="D37" s="6"/>
      <c r="E37" s="6">
        <v>13010</v>
      </c>
      <c r="F37" s="7">
        <v>0</v>
      </c>
      <c r="G37" s="7">
        <v>0</v>
      </c>
      <c r="H37" s="7">
        <v>78</v>
      </c>
      <c r="I37" s="7">
        <v>18.42475</v>
      </c>
      <c r="J37" s="27"/>
      <c r="K37" s="27"/>
      <c r="L37" s="8" t="s">
        <v>191</v>
      </c>
      <c r="M37" s="8"/>
      <c r="N37" s="8" t="s">
        <v>168</v>
      </c>
      <c r="O37" s="8" t="s">
        <v>189</v>
      </c>
    </row>
    <row r="38" spans="1:15" x14ac:dyDescent="0.25">
      <c r="A38" s="6">
        <v>12</v>
      </c>
      <c r="B38" s="6">
        <v>4339</v>
      </c>
      <c r="C38" s="6">
        <v>5032</v>
      </c>
      <c r="D38" s="43"/>
      <c r="E38" s="43">
        <v>13010</v>
      </c>
      <c r="F38" s="44">
        <v>0</v>
      </c>
      <c r="G38" s="44">
        <v>0</v>
      </c>
      <c r="H38" s="44">
        <v>28</v>
      </c>
      <c r="I38" s="44">
        <v>6.633</v>
      </c>
      <c r="J38" s="27"/>
      <c r="K38" s="27"/>
      <c r="L38" s="8" t="s">
        <v>192</v>
      </c>
      <c r="M38" s="8"/>
      <c r="N38" s="8" t="s">
        <v>168</v>
      </c>
      <c r="O38" s="8" t="s">
        <v>189</v>
      </c>
    </row>
    <row r="39" spans="1:15" x14ac:dyDescent="0.25">
      <c r="A39" s="6">
        <v>12</v>
      </c>
      <c r="B39" s="6">
        <v>4342</v>
      </c>
      <c r="C39" s="6">
        <v>5011</v>
      </c>
      <c r="D39" s="43">
        <v>1201</v>
      </c>
      <c r="E39" s="43">
        <v>4428</v>
      </c>
      <c r="F39" s="44">
        <v>0</v>
      </c>
      <c r="G39" s="44">
        <v>184.74199999999999</v>
      </c>
      <c r="H39" s="44">
        <v>0</v>
      </c>
      <c r="I39" s="44">
        <v>0</v>
      </c>
      <c r="J39" s="27"/>
      <c r="K39" s="27"/>
      <c r="L39" s="8" t="s">
        <v>190</v>
      </c>
      <c r="M39" s="8" t="s">
        <v>303</v>
      </c>
      <c r="N39" s="8" t="s">
        <v>295</v>
      </c>
      <c r="O39" s="8" t="s">
        <v>304</v>
      </c>
    </row>
    <row r="40" spans="1:15" x14ac:dyDescent="0.25">
      <c r="A40" s="6">
        <v>12</v>
      </c>
      <c r="B40" s="6">
        <v>4342</v>
      </c>
      <c r="C40" s="6">
        <v>5011</v>
      </c>
      <c r="D40" s="43">
        <v>1201</v>
      </c>
      <c r="E40" s="43"/>
      <c r="F40" s="44">
        <v>0</v>
      </c>
      <c r="G40" s="44">
        <v>79.177000000000007</v>
      </c>
      <c r="H40" s="44">
        <v>0</v>
      </c>
      <c r="I40" s="44">
        <v>135.34299999999999</v>
      </c>
      <c r="J40" s="27"/>
      <c r="K40" s="27"/>
      <c r="L40" s="8" t="s">
        <v>190</v>
      </c>
      <c r="M40" s="8" t="s">
        <v>303</v>
      </c>
      <c r="N40" s="8"/>
      <c r="O40" s="8" t="s">
        <v>304</v>
      </c>
    </row>
    <row r="41" spans="1:15" x14ac:dyDescent="0.25">
      <c r="A41" s="6">
        <v>12</v>
      </c>
      <c r="B41" s="6">
        <v>4342</v>
      </c>
      <c r="C41" s="6">
        <v>5031</v>
      </c>
      <c r="D41" s="43"/>
      <c r="E41" s="43"/>
      <c r="F41" s="44">
        <v>0</v>
      </c>
      <c r="G41" s="44">
        <v>19.794</v>
      </c>
      <c r="H41" s="44">
        <v>0</v>
      </c>
      <c r="I41" s="44">
        <v>33.835749999999997</v>
      </c>
      <c r="J41" s="27"/>
      <c r="K41" s="27"/>
      <c r="L41" s="8" t="s">
        <v>191</v>
      </c>
      <c r="M41" s="8"/>
      <c r="N41" s="8"/>
      <c r="O41" s="8" t="s">
        <v>304</v>
      </c>
    </row>
    <row r="42" spans="1:15" x14ac:dyDescent="0.25">
      <c r="A42" s="6">
        <v>12</v>
      </c>
      <c r="B42" s="6">
        <v>4342</v>
      </c>
      <c r="C42" s="43">
        <v>5031</v>
      </c>
      <c r="D42" s="43"/>
      <c r="E42" s="43">
        <v>4428</v>
      </c>
      <c r="F42" s="44">
        <v>0</v>
      </c>
      <c r="G42" s="44">
        <v>46.183</v>
      </c>
      <c r="H42" s="44">
        <v>0</v>
      </c>
      <c r="I42" s="44">
        <v>0</v>
      </c>
      <c r="J42" s="27"/>
      <c r="K42" s="27"/>
      <c r="L42" s="8" t="s">
        <v>191</v>
      </c>
      <c r="M42" s="8"/>
      <c r="N42" s="8" t="s">
        <v>295</v>
      </c>
      <c r="O42" s="8" t="s">
        <v>304</v>
      </c>
    </row>
    <row r="43" spans="1:15" x14ac:dyDescent="0.25">
      <c r="A43" s="6">
        <v>12</v>
      </c>
      <c r="B43" s="6">
        <v>4342</v>
      </c>
      <c r="C43" s="43">
        <v>5032</v>
      </c>
      <c r="D43" s="43"/>
      <c r="E43" s="43"/>
      <c r="F43" s="44">
        <v>0</v>
      </c>
      <c r="G43" s="44">
        <v>7.1260000000000003</v>
      </c>
      <c r="H43" s="44">
        <v>0</v>
      </c>
      <c r="I43" s="44">
        <v>12.182</v>
      </c>
      <c r="J43" s="27"/>
      <c r="K43" s="27"/>
      <c r="L43" s="8" t="s">
        <v>192</v>
      </c>
      <c r="M43" s="8"/>
      <c r="N43" s="8"/>
      <c r="O43" s="8" t="s">
        <v>304</v>
      </c>
    </row>
    <row r="44" spans="1:15" x14ac:dyDescent="0.25">
      <c r="A44" s="6">
        <v>12</v>
      </c>
      <c r="B44" s="6">
        <v>4342</v>
      </c>
      <c r="C44" s="43">
        <v>5032</v>
      </c>
      <c r="D44" s="43"/>
      <c r="E44" s="43">
        <v>4428</v>
      </c>
      <c r="F44" s="44">
        <v>0</v>
      </c>
      <c r="G44" s="44">
        <v>16.625</v>
      </c>
      <c r="H44" s="44">
        <v>0</v>
      </c>
      <c r="I44" s="44">
        <v>0</v>
      </c>
      <c r="J44" s="27"/>
      <c r="K44" s="27"/>
      <c r="L44" s="8" t="s">
        <v>192</v>
      </c>
      <c r="M44" s="8"/>
      <c r="N44" s="8" t="s">
        <v>295</v>
      </c>
      <c r="O44" s="8" t="s">
        <v>304</v>
      </c>
    </row>
    <row r="45" spans="1:15" x14ac:dyDescent="0.25">
      <c r="A45" s="6">
        <v>12</v>
      </c>
      <c r="B45" s="6">
        <v>4399</v>
      </c>
      <c r="C45" s="43">
        <v>5011</v>
      </c>
      <c r="D45" s="43">
        <v>1201</v>
      </c>
      <c r="E45" s="43">
        <v>13010</v>
      </c>
      <c r="F45" s="44">
        <v>0</v>
      </c>
      <c r="G45" s="44">
        <v>307</v>
      </c>
      <c r="H45" s="44">
        <v>0</v>
      </c>
      <c r="I45" s="44">
        <v>0</v>
      </c>
      <c r="J45" s="27"/>
      <c r="K45" s="27"/>
      <c r="L45" s="8" t="s">
        <v>190</v>
      </c>
      <c r="M45" s="8" t="s">
        <v>303</v>
      </c>
      <c r="N45" s="8" t="s">
        <v>168</v>
      </c>
      <c r="O45" s="8" t="s">
        <v>181</v>
      </c>
    </row>
    <row r="46" spans="1:15" x14ac:dyDescent="0.25">
      <c r="A46" s="6">
        <v>12</v>
      </c>
      <c r="B46" s="6">
        <v>4399</v>
      </c>
      <c r="C46" s="43">
        <v>5031</v>
      </c>
      <c r="D46" s="43"/>
      <c r="E46" s="43">
        <v>13010</v>
      </c>
      <c r="F46" s="44">
        <v>0</v>
      </c>
      <c r="G46" s="44">
        <v>76</v>
      </c>
      <c r="H46" s="44">
        <v>0</v>
      </c>
      <c r="I46" s="44">
        <v>0</v>
      </c>
      <c r="J46" s="27"/>
      <c r="K46" s="27"/>
      <c r="L46" s="8" t="s">
        <v>191</v>
      </c>
      <c r="M46" s="8"/>
      <c r="N46" s="8" t="s">
        <v>168</v>
      </c>
      <c r="O46" s="8" t="s">
        <v>181</v>
      </c>
    </row>
    <row r="47" spans="1:15" x14ac:dyDescent="0.25">
      <c r="A47" s="6">
        <v>12</v>
      </c>
      <c r="B47" s="6">
        <v>4399</v>
      </c>
      <c r="C47" s="43">
        <v>5032</v>
      </c>
      <c r="D47" s="43"/>
      <c r="E47" s="43">
        <v>13010</v>
      </c>
      <c r="F47" s="44">
        <v>0</v>
      </c>
      <c r="G47" s="44">
        <v>27</v>
      </c>
      <c r="H47" s="44">
        <v>0</v>
      </c>
      <c r="I47" s="44">
        <v>0</v>
      </c>
      <c r="J47" s="27"/>
      <c r="K47" s="27"/>
      <c r="L47" s="8" t="s">
        <v>192</v>
      </c>
      <c r="M47" s="8"/>
      <c r="N47" s="8" t="s">
        <v>168</v>
      </c>
      <c r="O47" s="8" t="s">
        <v>181</v>
      </c>
    </row>
    <row r="48" spans="1:15" x14ac:dyDescent="0.25">
      <c r="A48" s="6">
        <v>12</v>
      </c>
      <c r="B48" s="6">
        <v>5512</v>
      </c>
      <c r="C48" s="43">
        <v>5011</v>
      </c>
      <c r="D48" s="43">
        <v>1201</v>
      </c>
      <c r="E48" s="43">
        <v>14004</v>
      </c>
      <c r="F48" s="44">
        <v>38</v>
      </c>
      <c r="G48" s="44">
        <v>38</v>
      </c>
      <c r="H48" s="44">
        <v>0</v>
      </c>
      <c r="I48" s="44">
        <v>0</v>
      </c>
      <c r="J48" s="27"/>
      <c r="K48" s="27"/>
      <c r="L48" s="8" t="s">
        <v>190</v>
      </c>
      <c r="M48" s="8" t="s">
        <v>303</v>
      </c>
      <c r="N48" s="8" t="s">
        <v>299</v>
      </c>
      <c r="O48" s="8" t="s">
        <v>288</v>
      </c>
    </row>
    <row r="49" spans="1:15" x14ac:dyDescent="0.25">
      <c r="A49" s="6">
        <v>12</v>
      </c>
      <c r="B49" s="6">
        <v>5512</v>
      </c>
      <c r="C49" s="43">
        <v>5031</v>
      </c>
      <c r="D49" s="43"/>
      <c r="E49" s="43">
        <v>14004</v>
      </c>
      <c r="F49" s="44">
        <v>9</v>
      </c>
      <c r="G49" s="44">
        <v>9</v>
      </c>
      <c r="H49" s="44">
        <v>0</v>
      </c>
      <c r="I49" s="44">
        <v>0</v>
      </c>
      <c r="J49" s="27"/>
      <c r="K49" s="27"/>
      <c r="L49" s="8" t="s">
        <v>191</v>
      </c>
      <c r="M49" s="8"/>
      <c r="N49" s="8" t="s">
        <v>299</v>
      </c>
      <c r="O49" s="8" t="s">
        <v>288</v>
      </c>
    </row>
    <row r="50" spans="1:15" x14ac:dyDescent="0.25">
      <c r="A50" s="6">
        <v>12</v>
      </c>
      <c r="B50" s="6">
        <v>5512</v>
      </c>
      <c r="C50" s="43">
        <v>5032</v>
      </c>
      <c r="D50" s="43"/>
      <c r="E50" s="43">
        <v>14004</v>
      </c>
      <c r="F50" s="44">
        <v>3</v>
      </c>
      <c r="G50" s="44">
        <v>3</v>
      </c>
      <c r="H50" s="44">
        <v>0</v>
      </c>
      <c r="I50" s="44">
        <v>0</v>
      </c>
      <c r="J50" s="27"/>
      <c r="K50" s="27"/>
      <c r="L50" s="8" t="s">
        <v>192</v>
      </c>
      <c r="M50" s="8"/>
      <c r="N50" s="8" t="s">
        <v>299</v>
      </c>
      <c r="O50" s="8" t="s">
        <v>288</v>
      </c>
    </row>
    <row r="51" spans="1:15" x14ac:dyDescent="0.25">
      <c r="A51" s="6">
        <v>12</v>
      </c>
      <c r="B51" s="6">
        <v>6112</v>
      </c>
      <c r="C51" s="43">
        <v>5019</v>
      </c>
      <c r="D51" s="43">
        <v>1211</v>
      </c>
      <c r="E51" s="43"/>
      <c r="F51" s="44">
        <v>209.57900000000001</v>
      </c>
      <c r="G51" s="44">
        <v>227.095</v>
      </c>
      <c r="H51" s="44">
        <v>350</v>
      </c>
      <c r="I51" s="44">
        <v>124.697</v>
      </c>
      <c r="J51" s="44">
        <v>350</v>
      </c>
      <c r="K51" s="27"/>
      <c r="L51" s="8" t="s">
        <v>240</v>
      </c>
      <c r="M51" s="8" t="s">
        <v>305</v>
      </c>
      <c r="N51" s="8"/>
      <c r="O51" s="8" t="s">
        <v>239</v>
      </c>
    </row>
    <row r="52" spans="1:15" x14ac:dyDescent="0.25">
      <c r="A52" s="6">
        <v>12</v>
      </c>
      <c r="B52" s="6">
        <v>6112</v>
      </c>
      <c r="C52" s="43">
        <v>5023</v>
      </c>
      <c r="D52" s="43">
        <v>1207</v>
      </c>
      <c r="E52" s="43"/>
      <c r="F52" s="44">
        <v>2156.58</v>
      </c>
      <c r="G52" s="44">
        <v>2156.58</v>
      </c>
      <c r="H52" s="44">
        <v>3290</v>
      </c>
      <c r="I52" s="44">
        <v>755.01199999999994</v>
      </c>
      <c r="J52" s="44">
        <v>3200</v>
      </c>
      <c r="K52" s="27"/>
      <c r="L52" s="8" t="s">
        <v>306</v>
      </c>
      <c r="M52" s="8" t="s">
        <v>307</v>
      </c>
      <c r="N52" s="8"/>
      <c r="O52" s="8" t="s">
        <v>239</v>
      </c>
    </row>
    <row r="53" spans="1:15" x14ac:dyDescent="0.25">
      <c r="A53" s="6">
        <v>12</v>
      </c>
      <c r="B53" s="6">
        <v>6112</v>
      </c>
      <c r="C53" s="6">
        <v>5023</v>
      </c>
      <c r="D53" s="6">
        <v>1208</v>
      </c>
      <c r="E53" s="6"/>
      <c r="F53" s="7">
        <v>289.584</v>
      </c>
      <c r="G53" s="7">
        <v>289.584</v>
      </c>
      <c r="H53" s="7">
        <v>350</v>
      </c>
      <c r="I53" s="7">
        <v>101.6</v>
      </c>
      <c r="J53" s="44">
        <v>360</v>
      </c>
      <c r="K53" s="27"/>
      <c r="L53" s="8" t="s">
        <v>306</v>
      </c>
      <c r="M53" s="8" t="s">
        <v>308</v>
      </c>
      <c r="N53" s="8"/>
      <c r="O53" s="8" t="s">
        <v>239</v>
      </c>
    </row>
    <row r="54" spans="1:15" x14ac:dyDescent="0.25">
      <c r="A54" s="6">
        <v>12</v>
      </c>
      <c r="B54" s="6">
        <v>6112</v>
      </c>
      <c r="C54" s="6">
        <v>5023</v>
      </c>
      <c r="D54" s="6">
        <v>1209</v>
      </c>
      <c r="E54" s="6"/>
      <c r="F54" s="7">
        <v>763.88400000000001</v>
      </c>
      <c r="G54" s="7">
        <v>763.88400000000001</v>
      </c>
      <c r="H54" s="7">
        <v>850</v>
      </c>
      <c r="I54" s="7">
        <v>268</v>
      </c>
      <c r="J54" s="44">
        <v>890</v>
      </c>
      <c r="K54" s="27"/>
      <c r="L54" s="8" t="s">
        <v>306</v>
      </c>
      <c r="M54" s="8" t="s">
        <v>309</v>
      </c>
      <c r="N54" s="8"/>
      <c r="O54" s="8" t="s">
        <v>239</v>
      </c>
    </row>
    <row r="55" spans="1:15" x14ac:dyDescent="0.25">
      <c r="A55" s="6">
        <v>12</v>
      </c>
      <c r="B55" s="6">
        <v>6112</v>
      </c>
      <c r="C55" s="6">
        <v>5023</v>
      </c>
      <c r="D55" s="6">
        <v>1210</v>
      </c>
      <c r="E55" s="6"/>
      <c r="F55" s="7">
        <v>385.548</v>
      </c>
      <c r="G55" s="7">
        <v>384.839</v>
      </c>
      <c r="H55" s="7">
        <v>450</v>
      </c>
      <c r="I55" s="7">
        <v>135.28100000000001</v>
      </c>
      <c r="J55" s="44">
        <v>490</v>
      </c>
      <c r="K55" s="27"/>
      <c r="L55" s="8" t="s">
        <v>306</v>
      </c>
      <c r="M55" s="8" t="s">
        <v>310</v>
      </c>
      <c r="N55" s="8"/>
      <c r="O55" s="8" t="s">
        <v>239</v>
      </c>
    </row>
    <row r="56" spans="1:15" x14ac:dyDescent="0.25">
      <c r="A56" s="6">
        <v>12</v>
      </c>
      <c r="B56" s="6">
        <v>6112</v>
      </c>
      <c r="C56" s="6">
        <v>5031</v>
      </c>
      <c r="D56" s="6"/>
      <c r="E56" s="6"/>
      <c r="F56" s="7">
        <v>603.74900000000002</v>
      </c>
      <c r="G56" s="7">
        <v>602.14224999999999</v>
      </c>
      <c r="H56" s="7">
        <v>0</v>
      </c>
      <c r="I56" s="7">
        <v>207.738</v>
      </c>
      <c r="J56" s="44">
        <v>1323</v>
      </c>
      <c r="K56" s="27"/>
      <c r="L56" s="8" t="s">
        <v>191</v>
      </c>
      <c r="M56" s="8"/>
      <c r="N56" s="8"/>
      <c r="O56" s="8" t="s">
        <v>239</v>
      </c>
    </row>
    <row r="57" spans="1:15" x14ac:dyDescent="0.25">
      <c r="A57" s="6">
        <v>12</v>
      </c>
      <c r="B57" s="6">
        <v>6112</v>
      </c>
      <c r="C57" s="6">
        <v>5032</v>
      </c>
      <c r="D57" s="6"/>
      <c r="E57" s="6"/>
      <c r="F57" s="7">
        <v>349.767</v>
      </c>
      <c r="G57" s="7">
        <v>349.483</v>
      </c>
      <c r="H57" s="7">
        <v>0</v>
      </c>
      <c r="I57" s="7">
        <v>120.66200000000001</v>
      </c>
      <c r="J57" s="44">
        <v>476</v>
      </c>
      <c r="K57" s="27"/>
      <c r="L57" s="8" t="s">
        <v>192</v>
      </c>
      <c r="M57" s="8"/>
      <c r="N57" s="8"/>
      <c r="O57" s="8" t="s">
        <v>239</v>
      </c>
    </row>
    <row r="58" spans="1:15" x14ac:dyDescent="0.25">
      <c r="A58" s="6">
        <v>12</v>
      </c>
      <c r="B58" s="6">
        <v>6171</v>
      </c>
      <c r="C58" s="6">
        <v>5011</v>
      </c>
      <c r="D58" s="6"/>
      <c r="E58" s="6"/>
      <c r="F58" s="7">
        <v>1235.7192500000001</v>
      </c>
      <c r="G58" s="7">
        <v>761.67449999999997</v>
      </c>
      <c r="H58" s="7">
        <v>0</v>
      </c>
      <c r="I58" s="7">
        <v>-217.70400000000001</v>
      </c>
      <c r="J58" s="27"/>
      <c r="K58" s="27"/>
      <c r="L58" s="8" t="s">
        <v>190</v>
      </c>
      <c r="M58" s="8"/>
      <c r="N58" s="8"/>
      <c r="O58" s="8" t="s">
        <v>47</v>
      </c>
    </row>
    <row r="59" spans="1:15" x14ac:dyDescent="0.25">
      <c r="A59" s="6">
        <v>12</v>
      </c>
      <c r="B59" s="6">
        <v>6171</v>
      </c>
      <c r="C59" s="6">
        <v>5011</v>
      </c>
      <c r="D59" s="43"/>
      <c r="E59" s="43">
        <v>13234</v>
      </c>
      <c r="F59" s="44">
        <v>0</v>
      </c>
      <c r="G59" s="44">
        <v>0</v>
      </c>
      <c r="H59" s="44">
        <v>0</v>
      </c>
      <c r="I59" s="44">
        <v>42.540999999999997</v>
      </c>
      <c r="J59" s="27"/>
      <c r="K59" s="27"/>
      <c r="L59" s="8" t="s">
        <v>190</v>
      </c>
      <c r="M59" s="8"/>
      <c r="N59" s="8" t="s">
        <v>297</v>
      </c>
      <c r="O59" s="8" t="s">
        <v>47</v>
      </c>
    </row>
    <row r="60" spans="1:15" x14ac:dyDescent="0.25">
      <c r="A60" s="6">
        <v>12</v>
      </c>
      <c r="B60" s="6">
        <v>6171</v>
      </c>
      <c r="C60" s="6">
        <v>5011</v>
      </c>
      <c r="D60" s="43"/>
      <c r="E60" s="43">
        <v>14019</v>
      </c>
      <c r="F60" s="44">
        <v>0</v>
      </c>
      <c r="G60" s="44">
        <v>0</v>
      </c>
      <c r="H60" s="44">
        <v>0</v>
      </c>
      <c r="I60" s="44">
        <v>107.467</v>
      </c>
      <c r="J60" s="27"/>
      <c r="K60" s="27"/>
      <c r="L60" s="8" t="s">
        <v>190</v>
      </c>
      <c r="M60" s="8"/>
      <c r="N60" s="8" t="s">
        <v>298</v>
      </c>
      <c r="O60" s="8" t="s">
        <v>47</v>
      </c>
    </row>
    <row r="61" spans="1:15" x14ac:dyDescent="0.25">
      <c r="A61" s="6">
        <v>12</v>
      </c>
      <c r="B61" s="6">
        <v>6171</v>
      </c>
      <c r="C61" s="6">
        <v>5011</v>
      </c>
      <c r="D61" s="43">
        <v>1201</v>
      </c>
      <c r="E61" s="43">
        <v>13011</v>
      </c>
      <c r="F61" s="44">
        <v>0</v>
      </c>
      <c r="G61" s="44">
        <v>5685</v>
      </c>
      <c r="H61" s="44">
        <v>0</v>
      </c>
      <c r="I61" s="44">
        <v>0</v>
      </c>
      <c r="J61" s="27"/>
      <c r="K61" s="27"/>
      <c r="L61" s="8" t="s">
        <v>190</v>
      </c>
      <c r="M61" s="8" t="s">
        <v>303</v>
      </c>
      <c r="N61" s="8" t="s">
        <v>169</v>
      </c>
      <c r="O61" s="8" t="s">
        <v>47</v>
      </c>
    </row>
    <row r="62" spans="1:15" x14ac:dyDescent="0.25">
      <c r="A62" s="6">
        <v>12</v>
      </c>
      <c r="B62" s="6">
        <v>6171</v>
      </c>
      <c r="C62" s="6">
        <v>5011</v>
      </c>
      <c r="D62" s="43">
        <v>1201</v>
      </c>
      <c r="E62" s="43">
        <v>98007</v>
      </c>
      <c r="F62" s="44">
        <v>112</v>
      </c>
      <c r="G62" s="44">
        <v>0</v>
      </c>
      <c r="H62" s="44">
        <v>0</v>
      </c>
      <c r="I62" s="44">
        <v>0</v>
      </c>
      <c r="J62" s="27"/>
      <c r="K62" s="27"/>
      <c r="L62" s="8" t="s">
        <v>190</v>
      </c>
      <c r="M62" s="8" t="s">
        <v>303</v>
      </c>
      <c r="N62" s="8" t="s">
        <v>293</v>
      </c>
      <c r="O62" s="8" t="s">
        <v>47</v>
      </c>
    </row>
    <row r="63" spans="1:15" x14ac:dyDescent="0.25">
      <c r="A63" s="6">
        <v>12</v>
      </c>
      <c r="B63" s="6">
        <v>6171</v>
      </c>
      <c r="C63" s="6">
        <v>5011</v>
      </c>
      <c r="D63" s="43">
        <v>1201</v>
      </c>
      <c r="E63" s="43">
        <v>98216</v>
      </c>
      <c r="F63" s="44">
        <v>5569</v>
      </c>
      <c r="G63" s="44">
        <v>0</v>
      </c>
      <c r="H63" s="44">
        <v>0</v>
      </c>
      <c r="I63" s="44">
        <v>0</v>
      </c>
      <c r="J63" s="27"/>
      <c r="K63" s="27"/>
      <c r="L63" s="8" t="s">
        <v>190</v>
      </c>
      <c r="M63" s="8" t="s">
        <v>303</v>
      </c>
      <c r="N63" s="8" t="s">
        <v>294</v>
      </c>
      <c r="O63" s="8" t="s">
        <v>47</v>
      </c>
    </row>
    <row r="64" spans="1:15" ht="34.5" x14ac:dyDescent="0.25">
      <c r="A64" s="6">
        <v>12</v>
      </c>
      <c r="B64" s="6">
        <v>6171</v>
      </c>
      <c r="C64" s="6">
        <v>5011</v>
      </c>
      <c r="D64" s="43">
        <v>1201</v>
      </c>
      <c r="E64" s="43"/>
      <c r="F64" s="44">
        <v>62750.828999999998</v>
      </c>
      <c r="G64" s="44">
        <v>63333.307000000001</v>
      </c>
      <c r="H64" s="44">
        <v>77665</v>
      </c>
      <c r="I64" s="44">
        <v>22278.643</v>
      </c>
      <c r="J64" s="44">
        <v>78400</v>
      </c>
      <c r="K64" s="64" t="s">
        <v>497</v>
      </c>
      <c r="L64" s="8" t="s">
        <v>190</v>
      </c>
      <c r="M64" s="8" t="s">
        <v>303</v>
      </c>
      <c r="N64" s="8"/>
      <c r="O64" s="8" t="s">
        <v>47</v>
      </c>
    </row>
    <row r="65" spans="1:15" x14ac:dyDescent="0.25">
      <c r="A65" s="6">
        <v>12</v>
      </c>
      <c r="B65" s="6">
        <v>6171</v>
      </c>
      <c r="C65" s="6">
        <v>5011</v>
      </c>
      <c r="D65" s="6">
        <v>1202</v>
      </c>
      <c r="E65" s="6"/>
      <c r="F65" s="7">
        <v>0</v>
      </c>
      <c r="G65" s="7">
        <v>0</v>
      </c>
      <c r="H65" s="7">
        <v>0</v>
      </c>
      <c r="I65" s="7">
        <v>12</v>
      </c>
      <c r="J65" s="27"/>
      <c r="K65" s="27"/>
      <c r="L65" s="8" t="s">
        <v>190</v>
      </c>
      <c r="M65" s="8" t="s">
        <v>311</v>
      </c>
      <c r="N65" s="8"/>
      <c r="O65" s="8" t="s">
        <v>47</v>
      </c>
    </row>
    <row r="66" spans="1:15" x14ac:dyDescent="0.25">
      <c r="A66" s="6">
        <v>12</v>
      </c>
      <c r="B66" s="6">
        <v>6171</v>
      </c>
      <c r="C66" s="6">
        <v>5011</v>
      </c>
      <c r="D66" s="6">
        <v>1203</v>
      </c>
      <c r="E66" s="6"/>
      <c r="F66" s="7">
        <v>110</v>
      </c>
      <c r="G66" s="7">
        <v>250</v>
      </c>
      <c r="H66" s="7">
        <v>200</v>
      </c>
      <c r="I66" s="7">
        <v>70</v>
      </c>
      <c r="J66" s="44">
        <v>250</v>
      </c>
      <c r="K66" s="27"/>
      <c r="L66" s="8" t="s">
        <v>190</v>
      </c>
      <c r="M66" s="8" t="s">
        <v>312</v>
      </c>
      <c r="N66" s="8"/>
      <c r="O66" s="8" t="s">
        <v>47</v>
      </c>
    </row>
    <row r="67" spans="1:15" x14ac:dyDescent="0.25">
      <c r="A67" s="6">
        <v>12</v>
      </c>
      <c r="B67" s="6">
        <v>6171</v>
      </c>
      <c r="C67" s="6">
        <v>5011</v>
      </c>
      <c r="D67" s="6">
        <v>1204</v>
      </c>
      <c r="E67" s="6"/>
      <c r="F67" s="7">
        <v>0</v>
      </c>
      <c r="G67" s="7">
        <v>0</v>
      </c>
      <c r="H67" s="7">
        <v>0</v>
      </c>
      <c r="I67" s="7">
        <v>-502.85</v>
      </c>
      <c r="J67" s="27"/>
      <c r="K67" s="27"/>
      <c r="L67" s="8" t="s">
        <v>190</v>
      </c>
      <c r="M67" s="8" t="s">
        <v>313</v>
      </c>
      <c r="N67" s="8"/>
      <c r="O67" s="8" t="s">
        <v>47</v>
      </c>
    </row>
    <row r="68" spans="1:15" x14ac:dyDescent="0.25">
      <c r="A68" s="6">
        <v>12</v>
      </c>
      <c r="B68" s="6">
        <v>6171</v>
      </c>
      <c r="C68" s="6">
        <v>5011</v>
      </c>
      <c r="D68" s="6">
        <v>31105000000</v>
      </c>
      <c r="E68" s="6"/>
      <c r="F68" s="7">
        <v>97.34</v>
      </c>
      <c r="G68" s="7">
        <v>131.90899999999999</v>
      </c>
      <c r="H68" s="7">
        <v>0</v>
      </c>
      <c r="I68" s="7">
        <v>78.629000000000005</v>
      </c>
      <c r="J68" s="27"/>
      <c r="K68" s="27"/>
      <c r="L68" s="8" t="s">
        <v>190</v>
      </c>
      <c r="M68" s="8" t="s">
        <v>314</v>
      </c>
      <c r="N68" s="8"/>
      <c r="O68" s="8" t="s">
        <v>47</v>
      </c>
    </row>
    <row r="69" spans="1:15" x14ac:dyDescent="0.25">
      <c r="A69" s="6">
        <v>12</v>
      </c>
      <c r="B69" s="6">
        <v>6171</v>
      </c>
      <c r="C69" s="6">
        <v>5011</v>
      </c>
      <c r="D69" s="6">
        <v>31411000000</v>
      </c>
      <c r="E69" s="6"/>
      <c r="F69" s="7">
        <v>0</v>
      </c>
      <c r="G69" s="7">
        <v>58.871000000000002</v>
      </c>
      <c r="H69" s="7">
        <v>0</v>
      </c>
      <c r="I69" s="7">
        <v>95.677999999999997</v>
      </c>
      <c r="J69" s="27"/>
      <c r="K69" s="27"/>
      <c r="L69" s="8" t="s">
        <v>190</v>
      </c>
      <c r="M69" s="8" t="s">
        <v>315</v>
      </c>
      <c r="N69" s="8"/>
      <c r="O69" s="8" t="s">
        <v>47</v>
      </c>
    </row>
    <row r="70" spans="1:15" x14ac:dyDescent="0.25">
      <c r="A70" s="6">
        <v>12</v>
      </c>
      <c r="B70" s="6">
        <v>6171</v>
      </c>
      <c r="C70" s="6">
        <v>5021</v>
      </c>
      <c r="D70" s="6">
        <v>1204</v>
      </c>
      <c r="E70" s="6"/>
      <c r="F70" s="7">
        <v>593.28700000000003</v>
      </c>
      <c r="G70" s="7">
        <v>636.72400000000005</v>
      </c>
      <c r="H70" s="7">
        <v>736</v>
      </c>
      <c r="I70" s="7">
        <v>89.542000000000002</v>
      </c>
      <c r="J70" s="44">
        <v>1000</v>
      </c>
      <c r="K70" s="27"/>
      <c r="L70" s="8" t="s">
        <v>242</v>
      </c>
      <c r="M70" s="8" t="s">
        <v>313</v>
      </c>
      <c r="N70" s="8"/>
      <c r="O70" s="8" t="s">
        <v>47</v>
      </c>
    </row>
    <row r="71" spans="1:15" x14ac:dyDescent="0.25">
      <c r="A71" s="6">
        <v>12</v>
      </c>
      <c r="B71" s="6">
        <v>6171</v>
      </c>
      <c r="C71" s="6">
        <v>5024</v>
      </c>
      <c r="D71" s="6">
        <v>1205</v>
      </c>
      <c r="E71" s="6"/>
      <c r="F71" s="7">
        <v>184.49100000000001</v>
      </c>
      <c r="G71" s="7">
        <v>0</v>
      </c>
      <c r="H71" s="7">
        <v>1000</v>
      </c>
      <c r="I71" s="7">
        <v>0</v>
      </c>
      <c r="J71" s="44">
        <v>1000</v>
      </c>
      <c r="K71" s="27"/>
      <c r="L71" s="8" t="s">
        <v>316</v>
      </c>
      <c r="M71" s="8" t="s">
        <v>317</v>
      </c>
      <c r="N71" s="8"/>
      <c r="O71" s="8" t="s">
        <v>47</v>
      </c>
    </row>
    <row r="72" spans="1:15" x14ac:dyDescent="0.25">
      <c r="A72" s="6">
        <v>12</v>
      </c>
      <c r="B72" s="6">
        <v>6171</v>
      </c>
      <c r="C72" s="6">
        <v>5031</v>
      </c>
      <c r="D72" s="6"/>
      <c r="E72" s="6"/>
      <c r="F72" s="7">
        <v>14350.2745</v>
      </c>
      <c r="G72" s="7">
        <v>14714.189249999999</v>
      </c>
      <c r="H72" s="7">
        <v>22534</v>
      </c>
      <c r="I72" s="7">
        <v>5471.4796699999997</v>
      </c>
      <c r="J72" s="44">
        <v>20170</v>
      </c>
      <c r="K72" s="27"/>
      <c r="L72" s="8" t="s">
        <v>191</v>
      </c>
      <c r="M72" s="8"/>
      <c r="N72" s="8"/>
      <c r="O72" s="8" t="s">
        <v>47</v>
      </c>
    </row>
    <row r="73" spans="1:15" x14ac:dyDescent="0.25">
      <c r="A73" s="6">
        <v>12</v>
      </c>
      <c r="B73" s="6">
        <v>6171</v>
      </c>
      <c r="C73" s="6">
        <v>5031</v>
      </c>
      <c r="D73" s="6"/>
      <c r="E73" s="6">
        <v>13011</v>
      </c>
      <c r="F73" s="7">
        <v>0</v>
      </c>
      <c r="G73" s="7">
        <v>1421</v>
      </c>
      <c r="H73" s="7">
        <v>0</v>
      </c>
      <c r="I73" s="7">
        <v>0</v>
      </c>
      <c r="J73" s="27"/>
      <c r="K73" s="27"/>
      <c r="L73" s="8" t="s">
        <v>191</v>
      </c>
      <c r="M73" s="8"/>
      <c r="N73" s="8" t="s">
        <v>169</v>
      </c>
      <c r="O73" s="8" t="s">
        <v>47</v>
      </c>
    </row>
    <row r="74" spans="1:15" x14ac:dyDescent="0.25">
      <c r="A74" s="6">
        <v>12</v>
      </c>
      <c r="B74" s="6">
        <v>6171</v>
      </c>
      <c r="C74" s="6">
        <v>5031</v>
      </c>
      <c r="D74" s="6"/>
      <c r="E74" s="6">
        <v>13234</v>
      </c>
      <c r="F74" s="7">
        <v>0</v>
      </c>
      <c r="G74" s="7">
        <v>0</v>
      </c>
      <c r="H74" s="7">
        <v>0</v>
      </c>
      <c r="I74" s="7">
        <v>10.635999999999999</v>
      </c>
      <c r="J74" s="27"/>
      <c r="K74" s="27"/>
      <c r="L74" s="8" t="s">
        <v>191</v>
      </c>
      <c r="M74" s="8"/>
      <c r="N74" s="8" t="s">
        <v>297</v>
      </c>
      <c r="O74" s="8" t="s">
        <v>47</v>
      </c>
    </row>
    <row r="75" spans="1:15" x14ac:dyDescent="0.25">
      <c r="A75" s="6">
        <v>12</v>
      </c>
      <c r="B75" s="6">
        <v>6171</v>
      </c>
      <c r="C75" s="6">
        <v>5031</v>
      </c>
      <c r="D75" s="6"/>
      <c r="E75" s="6">
        <v>14019</v>
      </c>
      <c r="F75" s="7">
        <v>0</v>
      </c>
      <c r="G75" s="7">
        <v>0</v>
      </c>
      <c r="H75" s="7">
        <v>0</v>
      </c>
      <c r="I75" s="7">
        <v>26.103999999999999</v>
      </c>
      <c r="J75" s="27"/>
      <c r="K75" s="27"/>
      <c r="L75" s="8" t="s">
        <v>191</v>
      </c>
      <c r="M75" s="8"/>
      <c r="N75" s="8" t="s">
        <v>298</v>
      </c>
      <c r="O75" s="8" t="s">
        <v>47</v>
      </c>
    </row>
    <row r="76" spans="1:15" x14ac:dyDescent="0.25">
      <c r="A76" s="6">
        <v>12</v>
      </c>
      <c r="B76" s="6">
        <v>6171</v>
      </c>
      <c r="C76" s="6">
        <v>5031</v>
      </c>
      <c r="D76" s="6"/>
      <c r="E76" s="6">
        <v>98007</v>
      </c>
      <c r="F76" s="7">
        <v>28</v>
      </c>
      <c r="G76" s="7">
        <v>0</v>
      </c>
      <c r="H76" s="7">
        <v>0</v>
      </c>
      <c r="I76" s="7">
        <v>0</v>
      </c>
      <c r="J76" s="27"/>
      <c r="K76" s="27"/>
      <c r="L76" s="8" t="s">
        <v>191</v>
      </c>
      <c r="M76" s="8"/>
      <c r="N76" s="8" t="s">
        <v>293</v>
      </c>
      <c r="O76" s="8" t="s">
        <v>47</v>
      </c>
    </row>
    <row r="77" spans="1:15" x14ac:dyDescent="0.25">
      <c r="A77" s="6">
        <v>12</v>
      </c>
      <c r="B77" s="6">
        <v>6171</v>
      </c>
      <c r="C77" s="6">
        <v>5031</v>
      </c>
      <c r="D77" s="6"/>
      <c r="E77" s="6">
        <v>98216</v>
      </c>
      <c r="F77" s="7">
        <v>1393</v>
      </c>
      <c r="G77" s="7">
        <v>0</v>
      </c>
      <c r="H77" s="7">
        <v>0</v>
      </c>
      <c r="I77" s="7">
        <v>0</v>
      </c>
      <c r="J77" s="27"/>
      <c r="K77" s="27"/>
      <c r="L77" s="8" t="s">
        <v>191</v>
      </c>
      <c r="M77" s="8"/>
      <c r="N77" s="8" t="s">
        <v>294</v>
      </c>
      <c r="O77" s="8" t="s">
        <v>47</v>
      </c>
    </row>
    <row r="78" spans="1:15" x14ac:dyDescent="0.25">
      <c r="A78" s="6">
        <v>12</v>
      </c>
      <c r="B78" s="6">
        <v>6171</v>
      </c>
      <c r="C78" s="6">
        <v>5031</v>
      </c>
      <c r="D78" s="6">
        <v>31411000000</v>
      </c>
      <c r="E78" s="6"/>
      <c r="F78" s="7">
        <v>0</v>
      </c>
      <c r="G78" s="7">
        <v>14.717000000000001</v>
      </c>
      <c r="H78" s="7">
        <v>0</v>
      </c>
      <c r="I78" s="7">
        <v>0</v>
      </c>
      <c r="J78" s="27"/>
      <c r="K78" s="27"/>
      <c r="L78" s="8" t="s">
        <v>191</v>
      </c>
      <c r="M78" s="8" t="s">
        <v>315</v>
      </c>
      <c r="N78" s="8"/>
      <c r="O78" s="8" t="s">
        <v>47</v>
      </c>
    </row>
    <row r="79" spans="1:15" x14ac:dyDescent="0.25">
      <c r="A79" s="6">
        <v>12</v>
      </c>
      <c r="B79" s="6">
        <v>6171</v>
      </c>
      <c r="C79" s="6">
        <v>5032</v>
      </c>
      <c r="D79" s="6"/>
      <c r="E79" s="6"/>
      <c r="F79" s="7">
        <v>5167.9139999999998</v>
      </c>
      <c r="G79" s="7">
        <v>5298.0870000000004</v>
      </c>
      <c r="H79" s="7">
        <v>8076</v>
      </c>
      <c r="I79" s="7">
        <v>1969.7305799999999</v>
      </c>
      <c r="J79" s="44">
        <v>7262</v>
      </c>
      <c r="K79" s="27"/>
      <c r="L79" s="8" t="s">
        <v>192</v>
      </c>
      <c r="M79" s="8"/>
      <c r="N79" s="8"/>
      <c r="O79" s="8" t="s">
        <v>47</v>
      </c>
    </row>
    <row r="80" spans="1:15" x14ac:dyDescent="0.25">
      <c r="A80" s="6">
        <v>12</v>
      </c>
      <c r="B80" s="6">
        <v>6171</v>
      </c>
      <c r="C80" s="6">
        <v>5032</v>
      </c>
      <c r="D80" s="6"/>
      <c r="E80" s="6">
        <v>13011</v>
      </c>
      <c r="F80" s="7">
        <v>0</v>
      </c>
      <c r="G80" s="7">
        <v>511</v>
      </c>
      <c r="H80" s="7">
        <v>0</v>
      </c>
      <c r="I80" s="7">
        <v>0</v>
      </c>
      <c r="J80" s="27"/>
      <c r="K80" s="27"/>
      <c r="L80" s="8" t="s">
        <v>192</v>
      </c>
      <c r="M80" s="8"/>
      <c r="N80" s="8" t="s">
        <v>169</v>
      </c>
      <c r="O80" s="8" t="s">
        <v>47</v>
      </c>
    </row>
    <row r="81" spans="1:15" x14ac:dyDescent="0.25">
      <c r="A81" s="6">
        <v>12</v>
      </c>
      <c r="B81" s="6">
        <v>6171</v>
      </c>
      <c r="C81" s="6">
        <v>5032</v>
      </c>
      <c r="D81" s="6"/>
      <c r="E81" s="6">
        <v>13234</v>
      </c>
      <c r="F81" s="7">
        <v>0</v>
      </c>
      <c r="G81" s="7">
        <v>0</v>
      </c>
      <c r="H81" s="7">
        <v>0</v>
      </c>
      <c r="I81" s="7">
        <v>3.8279999999999998</v>
      </c>
      <c r="J81" s="27"/>
      <c r="K81" s="27"/>
      <c r="L81" s="8" t="s">
        <v>192</v>
      </c>
      <c r="M81" s="8"/>
      <c r="N81" s="8" t="s">
        <v>297</v>
      </c>
      <c r="O81" s="8" t="s">
        <v>47</v>
      </c>
    </row>
    <row r="82" spans="1:15" x14ac:dyDescent="0.25">
      <c r="A82" s="6">
        <v>12</v>
      </c>
      <c r="B82" s="6">
        <v>6171</v>
      </c>
      <c r="C82" s="6">
        <v>5032</v>
      </c>
      <c r="D82" s="6"/>
      <c r="E82" s="6">
        <v>14019</v>
      </c>
      <c r="F82" s="7">
        <v>0</v>
      </c>
      <c r="G82" s="7">
        <v>0</v>
      </c>
      <c r="H82" s="7">
        <v>0</v>
      </c>
      <c r="I82" s="7">
        <v>9.3970000000000002</v>
      </c>
      <c r="J82" s="27"/>
      <c r="K82" s="27"/>
      <c r="L82" s="8" t="s">
        <v>192</v>
      </c>
      <c r="M82" s="8"/>
      <c r="N82" s="8" t="s">
        <v>298</v>
      </c>
      <c r="O82" s="8" t="s">
        <v>47</v>
      </c>
    </row>
    <row r="83" spans="1:15" x14ac:dyDescent="0.25">
      <c r="A83" s="6">
        <v>12</v>
      </c>
      <c r="B83" s="6">
        <v>6171</v>
      </c>
      <c r="C83" s="6">
        <v>5032</v>
      </c>
      <c r="D83" s="6"/>
      <c r="E83" s="6">
        <v>98007</v>
      </c>
      <c r="F83" s="7">
        <v>10</v>
      </c>
      <c r="G83" s="7">
        <v>0</v>
      </c>
      <c r="H83" s="7">
        <v>0</v>
      </c>
      <c r="I83" s="7">
        <v>0</v>
      </c>
      <c r="J83" s="27"/>
      <c r="K83" s="27"/>
      <c r="L83" s="8" t="s">
        <v>192</v>
      </c>
      <c r="M83" s="8"/>
      <c r="N83" s="8" t="s">
        <v>293</v>
      </c>
      <c r="O83" s="8" t="s">
        <v>47</v>
      </c>
    </row>
    <row r="84" spans="1:15" x14ac:dyDescent="0.25">
      <c r="A84" s="6">
        <v>12</v>
      </c>
      <c r="B84" s="6">
        <v>6171</v>
      </c>
      <c r="C84" s="6">
        <v>5032</v>
      </c>
      <c r="D84" s="6"/>
      <c r="E84" s="6">
        <v>98216</v>
      </c>
      <c r="F84" s="7">
        <v>500</v>
      </c>
      <c r="G84" s="7">
        <v>0</v>
      </c>
      <c r="H84" s="7">
        <v>0</v>
      </c>
      <c r="I84" s="7">
        <v>0</v>
      </c>
      <c r="J84" s="27"/>
      <c r="K84" s="27"/>
      <c r="L84" s="8" t="s">
        <v>192</v>
      </c>
      <c r="M84" s="8"/>
      <c r="N84" s="8" t="s">
        <v>294</v>
      </c>
      <c r="O84" s="8" t="s">
        <v>47</v>
      </c>
    </row>
    <row r="85" spans="1:15" x14ac:dyDescent="0.25">
      <c r="A85" s="6">
        <v>12</v>
      </c>
      <c r="B85" s="6">
        <v>6171</v>
      </c>
      <c r="C85" s="6">
        <v>5032</v>
      </c>
      <c r="D85" s="6">
        <v>31411000000</v>
      </c>
      <c r="E85" s="6"/>
      <c r="F85" s="7">
        <v>0</v>
      </c>
      <c r="G85" s="7">
        <v>5.2969999999999997</v>
      </c>
      <c r="H85" s="7">
        <v>0</v>
      </c>
      <c r="I85" s="7">
        <v>0</v>
      </c>
      <c r="J85" s="27"/>
      <c r="K85" s="27"/>
      <c r="L85" s="8" t="s">
        <v>192</v>
      </c>
      <c r="M85" s="8" t="s">
        <v>315</v>
      </c>
      <c r="N85" s="8"/>
      <c r="O85" s="8" t="s">
        <v>47</v>
      </c>
    </row>
    <row r="86" spans="1:15" x14ac:dyDescent="0.25">
      <c r="A86" s="6">
        <v>12</v>
      </c>
      <c r="B86" s="6">
        <v>6171</v>
      </c>
      <c r="C86" s="6">
        <v>5038</v>
      </c>
      <c r="D86" s="6"/>
      <c r="E86" s="6"/>
      <c r="F86" s="7">
        <v>422.71800000000002</v>
      </c>
      <c r="G86" s="7">
        <v>432.2</v>
      </c>
      <c r="H86" s="7">
        <v>550</v>
      </c>
      <c r="I86" s="7">
        <v>220.49799999999999</v>
      </c>
      <c r="J86" s="44">
        <v>550</v>
      </c>
      <c r="K86" s="27"/>
      <c r="L86" s="8" t="s">
        <v>318</v>
      </c>
      <c r="M86" s="8"/>
      <c r="N86" s="8"/>
      <c r="O86" s="8" t="s">
        <v>47</v>
      </c>
    </row>
    <row r="87" spans="1:15" x14ac:dyDescent="0.25">
      <c r="A87" s="6">
        <v>12</v>
      </c>
      <c r="B87" s="6">
        <v>6171</v>
      </c>
      <c r="C87" s="6">
        <v>5192</v>
      </c>
      <c r="D87" s="6"/>
      <c r="E87" s="6"/>
      <c r="F87" s="7">
        <v>0</v>
      </c>
      <c r="G87" s="7">
        <v>253.37808999999999</v>
      </c>
      <c r="H87" s="7">
        <v>0</v>
      </c>
      <c r="I87" s="7">
        <v>0</v>
      </c>
      <c r="J87" s="27"/>
      <c r="K87" s="27"/>
      <c r="L87" s="8" t="s">
        <v>154</v>
      </c>
      <c r="M87" s="8"/>
      <c r="N87" s="8"/>
      <c r="O87" s="8" t="s">
        <v>47</v>
      </c>
    </row>
    <row r="88" spans="1:15" x14ac:dyDescent="0.25">
      <c r="A88" s="6">
        <v>12</v>
      </c>
      <c r="B88" s="6">
        <v>6171</v>
      </c>
      <c r="C88" s="6">
        <v>5195</v>
      </c>
      <c r="D88" s="6"/>
      <c r="E88" s="6"/>
      <c r="F88" s="7">
        <v>0</v>
      </c>
      <c r="G88" s="7">
        <v>0</v>
      </c>
      <c r="H88" s="7">
        <v>185</v>
      </c>
      <c r="I88" s="7">
        <v>184.05</v>
      </c>
      <c r="J88" s="44">
        <v>200</v>
      </c>
      <c r="K88" s="27"/>
      <c r="L88" s="8" t="s">
        <v>319</v>
      </c>
      <c r="M88" s="8"/>
      <c r="N88" s="8"/>
      <c r="O88" s="8" t="s">
        <v>47</v>
      </c>
    </row>
    <row r="89" spans="1:15" x14ac:dyDescent="0.25">
      <c r="A89" s="6">
        <v>12</v>
      </c>
      <c r="B89" s="6">
        <v>6171</v>
      </c>
      <c r="C89" s="6">
        <v>5424</v>
      </c>
      <c r="D89" s="6"/>
      <c r="E89" s="6"/>
      <c r="F89" s="7">
        <v>364.041</v>
      </c>
      <c r="G89" s="7">
        <v>483.70600000000002</v>
      </c>
      <c r="H89" s="7">
        <v>600</v>
      </c>
      <c r="I89" s="7">
        <v>123.785</v>
      </c>
      <c r="J89" s="44">
        <v>600</v>
      </c>
      <c r="K89" s="27"/>
      <c r="L89" s="8" t="s">
        <v>320</v>
      </c>
      <c r="M89" s="8"/>
      <c r="N89" s="8"/>
      <c r="O89" s="8" t="s">
        <v>47</v>
      </c>
    </row>
    <row r="90" spans="1:15" x14ac:dyDescent="0.25">
      <c r="A90" s="6">
        <v>12</v>
      </c>
      <c r="B90" s="6">
        <v>6171</v>
      </c>
      <c r="C90" s="6">
        <v>5492</v>
      </c>
      <c r="D90" s="6"/>
      <c r="E90" s="6"/>
      <c r="F90" s="7">
        <v>0</v>
      </c>
      <c r="G90" s="7">
        <v>0</v>
      </c>
      <c r="H90" s="7">
        <v>30</v>
      </c>
      <c r="I90" s="7">
        <v>0</v>
      </c>
      <c r="J90" s="7">
        <v>30</v>
      </c>
      <c r="K90" s="7"/>
      <c r="L90" s="8" t="s">
        <v>159</v>
      </c>
      <c r="M90" s="8"/>
      <c r="N90" s="8"/>
      <c r="O90" s="8" t="s">
        <v>47</v>
      </c>
    </row>
    <row r="91" spans="1:15" x14ac:dyDescent="0.25">
      <c r="A91" s="6"/>
      <c r="B91" s="6"/>
      <c r="C91" s="6"/>
      <c r="D91" s="6"/>
      <c r="E91" s="6"/>
      <c r="F91" s="7"/>
      <c r="G91" s="7"/>
      <c r="H91" s="7"/>
      <c r="I91" s="7"/>
      <c r="J91" s="7"/>
      <c r="K91" s="7"/>
      <c r="L91" s="8"/>
      <c r="M91" s="8"/>
      <c r="N91" s="8"/>
      <c r="O91" s="8"/>
    </row>
    <row r="92" spans="1:15" x14ac:dyDescent="0.25">
      <c r="A92" s="29"/>
      <c r="B92" s="28" t="s">
        <v>482</v>
      </c>
      <c r="C92" s="29"/>
      <c r="D92" s="29"/>
      <c r="E92" s="29"/>
      <c r="F92" s="30">
        <v>103181.53724999999</v>
      </c>
      <c r="G92" s="30">
        <v>109045.32084</v>
      </c>
      <c r="H92" s="30">
        <v>122283</v>
      </c>
      <c r="I92" s="30">
        <v>34629.322</v>
      </c>
      <c r="J92" s="30">
        <f>SUM(J21:J90)</f>
        <v>123251</v>
      </c>
      <c r="K92" s="30"/>
      <c r="L92" s="28"/>
      <c r="M92" s="28"/>
      <c r="N92" s="28"/>
      <c r="O92" s="28"/>
    </row>
    <row r="93" spans="1:15" x14ac:dyDescent="0.25">
      <c r="A93" s="6"/>
      <c r="B93" s="6"/>
      <c r="C93" s="6"/>
      <c r="D93" s="6"/>
      <c r="E93" s="6"/>
      <c r="F93" s="7"/>
      <c r="G93" s="7"/>
      <c r="H93" s="7"/>
      <c r="I93" s="7"/>
      <c r="J93" s="7"/>
      <c r="K93" s="7"/>
      <c r="L93" s="8"/>
      <c r="M93" s="8"/>
      <c r="N93" s="8"/>
      <c r="O93" s="8"/>
    </row>
    <row r="94" spans="1:15" x14ac:dyDescent="0.25">
      <c r="A94" s="31"/>
      <c r="B94" s="31" t="s">
        <v>321</v>
      </c>
      <c r="C94" s="31"/>
      <c r="D94" s="31"/>
      <c r="E94" s="31"/>
      <c r="F94" s="32">
        <v>103181.53724999999</v>
      </c>
      <c r="G94" s="32">
        <v>109045.32084</v>
      </c>
      <c r="H94" s="32">
        <v>122283</v>
      </c>
      <c r="I94" s="32">
        <v>34629.322</v>
      </c>
      <c r="J94" s="32">
        <f>J92</f>
        <v>123251</v>
      </c>
      <c r="K94" s="32"/>
      <c r="L94" s="33"/>
      <c r="M94" s="33"/>
      <c r="N94" s="33"/>
      <c r="O94" s="33"/>
    </row>
    <row r="95" spans="1:15" x14ac:dyDescent="0.25">
      <c r="A95" s="6"/>
      <c r="B95" s="6"/>
      <c r="C95" s="6"/>
      <c r="D95" s="6"/>
      <c r="E95" s="6"/>
      <c r="F95" s="7"/>
      <c r="G95" s="7"/>
      <c r="H95" s="7"/>
      <c r="I95" s="7"/>
      <c r="J95" s="7"/>
      <c r="K95" s="7"/>
      <c r="L95" s="8"/>
      <c r="M95" s="8"/>
      <c r="N95" s="8"/>
      <c r="O95" s="8"/>
    </row>
    <row r="96" spans="1:15" x14ac:dyDescent="0.25">
      <c r="A96" s="28"/>
      <c r="B96" s="28" t="s">
        <v>478</v>
      </c>
      <c r="C96" s="29"/>
      <c r="D96" s="29"/>
      <c r="E96" s="30"/>
      <c r="F96" s="30">
        <f>F18-F94</f>
        <v>-93659.496249999997</v>
      </c>
      <c r="G96" s="30">
        <f>G18-G94</f>
        <v>-96248.432839999994</v>
      </c>
      <c r="H96" s="30">
        <f>H18-H94</f>
        <v>-121866</v>
      </c>
      <c r="I96" s="30">
        <f>I18-I94</f>
        <v>-28597.906999999999</v>
      </c>
      <c r="J96" s="30">
        <f>J18-J94</f>
        <v>-123251</v>
      </c>
      <c r="K96" s="30"/>
      <c r="L96" s="28"/>
      <c r="M96" s="28"/>
      <c r="N96" s="28"/>
      <c r="O96" s="35"/>
    </row>
    <row r="97" spans="1:15" x14ac:dyDescent="0.25">
      <c r="A97" s="28"/>
      <c r="B97" s="28" t="s">
        <v>479</v>
      </c>
      <c r="C97" s="29"/>
      <c r="D97" s="29"/>
      <c r="E97" s="30"/>
      <c r="F97" s="30">
        <f>F16-F92</f>
        <v>-93659.496249999997</v>
      </c>
      <c r="G97" s="30">
        <f>G16-G92</f>
        <v>-96248.432839999994</v>
      </c>
      <c r="H97" s="30">
        <f>H16-H92</f>
        <v>-121866</v>
      </c>
      <c r="I97" s="30">
        <f>I16-I92</f>
        <v>-28597.906999999999</v>
      </c>
      <c r="J97" s="30">
        <f>J16-J92</f>
        <v>-123251</v>
      </c>
      <c r="K97" s="30"/>
      <c r="L97" s="28"/>
      <c r="M97" s="28"/>
      <c r="N97" s="28"/>
      <c r="O97" s="35"/>
    </row>
  </sheetData>
  <mergeCells count="2">
    <mergeCell ref="A4:O4"/>
    <mergeCell ref="A20:O20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7" fitToHeight="0" orientation="landscape" r:id="rId1"/>
  <headerFooter>
    <oddFooter>&amp;R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O63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56.625" style="13" bestFit="1" customWidth="1"/>
    <col min="13" max="13" width="41.125" style="13" bestFit="1" customWidth="1"/>
    <col min="14" max="14" width="43.25" style="13" bestFit="1" customWidth="1"/>
    <col min="15" max="15" width="35.375" style="13" bestFit="1" customWidth="1"/>
    <col min="16" max="16384" width="9" style="14"/>
  </cols>
  <sheetData>
    <row r="1" spans="1:15" ht="21" x14ac:dyDescent="0.25">
      <c r="A1" s="9" t="s">
        <v>669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13</v>
      </c>
      <c r="B5" s="6"/>
      <c r="C5" s="6">
        <v>4122</v>
      </c>
      <c r="D5" s="6"/>
      <c r="E5" s="6"/>
      <c r="F5" s="7">
        <v>250</v>
      </c>
      <c r="G5" s="7">
        <v>100</v>
      </c>
      <c r="H5" s="7">
        <v>0</v>
      </c>
      <c r="I5" s="7">
        <v>0</v>
      </c>
      <c r="J5" s="65">
        <v>0</v>
      </c>
      <c r="K5" s="27"/>
      <c r="L5" s="8" t="s">
        <v>111</v>
      </c>
      <c r="M5" s="8"/>
      <c r="N5" s="8"/>
      <c r="O5" s="8"/>
    </row>
    <row r="6" spans="1:15" x14ac:dyDescent="0.25">
      <c r="A6" s="6">
        <v>13</v>
      </c>
      <c r="B6" s="6"/>
      <c r="C6" s="6">
        <v>4122</v>
      </c>
      <c r="D6" s="6"/>
      <c r="E6" s="6">
        <v>91</v>
      </c>
      <c r="F6" s="7">
        <v>180</v>
      </c>
      <c r="G6" s="7">
        <v>70</v>
      </c>
      <c r="H6" s="7">
        <v>0</v>
      </c>
      <c r="I6" s="7">
        <v>0</v>
      </c>
      <c r="J6" s="65">
        <v>0</v>
      </c>
      <c r="K6" s="27"/>
      <c r="L6" s="8" t="s">
        <v>111</v>
      </c>
      <c r="M6" s="8"/>
      <c r="N6" s="8" t="s">
        <v>322</v>
      </c>
      <c r="O6" s="8"/>
    </row>
    <row r="7" spans="1:15" x14ac:dyDescent="0.25">
      <c r="A7" s="6">
        <v>13</v>
      </c>
      <c r="B7" s="6"/>
      <c r="C7" s="6">
        <v>4122</v>
      </c>
      <c r="D7" s="6"/>
      <c r="E7" s="6">
        <v>95</v>
      </c>
      <c r="F7" s="7">
        <v>210</v>
      </c>
      <c r="G7" s="7">
        <v>0</v>
      </c>
      <c r="H7" s="7">
        <v>0</v>
      </c>
      <c r="I7" s="7">
        <v>0</v>
      </c>
      <c r="J7" s="65">
        <v>0</v>
      </c>
      <c r="K7" s="27"/>
      <c r="L7" s="8" t="s">
        <v>111</v>
      </c>
      <c r="M7" s="8"/>
      <c r="N7" s="8" t="s">
        <v>323</v>
      </c>
      <c r="O7" s="8"/>
    </row>
    <row r="8" spans="1:15" x14ac:dyDescent="0.25">
      <c r="A8" s="6">
        <v>13</v>
      </c>
      <c r="B8" s="6">
        <v>3317</v>
      </c>
      <c r="C8" s="6">
        <v>2111</v>
      </c>
      <c r="D8" s="6"/>
      <c r="E8" s="6"/>
      <c r="F8" s="7">
        <v>5.1479999999999997</v>
      </c>
      <c r="G8" s="7">
        <v>4.0359999999999996</v>
      </c>
      <c r="H8" s="7">
        <v>0</v>
      </c>
      <c r="I8" s="7">
        <v>5.2619999999999996</v>
      </c>
      <c r="J8" s="44">
        <v>0</v>
      </c>
      <c r="K8" s="27"/>
      <c r="L8" s="8" t="s">
        <v>45</v>
      </c>
      <c r="M8" s="8"/>
      <c r="N8" s="8"/>
      <c r="O8" s="8" t="s">
        <v>324</v>
      </c>
    </row>
    <row r="9" spans="1:15" x14ac:dyDescent="0.25">
      <c r="A9" s="6">
        <v>13</v>
      </c>
      <c r="B9" s="6">
        <v>3319</v>
      </c>
      <c r="C9" s="6">
        <v>2111</v>
      </c>
      <c r="D9" s="6"/>
      <c r="E9" s="6"/>
      <c r="F9" s="7">
        <v>2398.8069999999998</v>
      </c>
      <c r="G9" s="7">
        <v>1291.66373</v>
      </c>
      <c r="H9" s="7">
        <v>590</v>
      </c>
      <c r="I9" s="7">
        <v>993.95908999999995</v>
      </c>
      <c r="J9" s="44">
        <v>440</v>
      </c>
      <c r="K9" s="27"/>
      <c r="L9" s="8" t="s">
        <v>45</v>
      </c>
      <c r="M9" s="8"/>
      <c r="N9" s="8"/>
      <c r="O9" s="8" t="s">
        <v>325</v>
      </c>
    </row>
    <row r="10" spans="1:15" x14ac:dyDescent="0.25">
      <c r="A10" s="6">
        <v>13</v>
      </c>
      <c r="B10" s="6">
        <v>3319</v>
      </c>
      <c r="C10" s="6">
        <v>2321</v>
      </c>
      <c r="D10" s="6"/>
      <c r="E10" s="6"/>
      <c r="F10" s="7">
        <v>60</v>
      </c>
      <c r="G10" s="7">
        <v>0</v>
      </c>
      <c r="H10" s="7">
        <v>0</v>
      </c>
      <c r="I10" s="7">
        <v>0</v>
      </c>
      <c r="J10" s="65">
        <v>0</v>
      </c>
      <c r="K10" s="27"/>
      <c r="L10" s="8" t="s">
        <v>269</v>
      </c>
      <c r="M10" s="8"/>
      <c r="N10" s="8"/>
      <c r="O10" s="8" t="s">
        <v>325</v>
      </c>
    </row>
    <row r="11" spans="1:15" x14ac:dyDescent="0.25">
      <c r="A11" s="6">
        <v>13</v>
      </c>
      <c r="B11" s="6">
        <v>3319</v>
      </c>
      <c r="C11" s="6">
        <v>2321</v>
      </c>
      <c r="D11" s="6"/>
      <c r="E11" s="6">
        <v>333</v>
      </c>
      <c r="F11" s="7">
        <v>1000</v>
      </c>
      <c r="G11" s="7">
        <v>1000</v>
      </c>
      <c r="H11" s="7">
        <v>0</v>
      </c>
      <c r="I11" s="7">
        <v>0</v>
      </c>
      <c r="J11" s="65">
        <v>0</v>
      </c>
      <c r="K11" s="27"/>
      <c r="L11" s="8" t="s">
        <v>269</v>
      </c>
      <c r="M11" s="8"/>
      <c r="N11" s="8" t="s">
        <v>326</v>
      </c>
      <c r="O11" s="8" t="s">
        <v>325</v>
      </c>
    </row>
    <row r="12" spans="1:15" x14ac:dyDescent="0.25">
      <c r="A12" s="6">
        <v>13</v>
      </c>
      <c r="B12" s="6">
        <v>3319</v>
      </c>
      <c r="C12" s="6">
        <v>2329</v>
      </c>
      <c r="D12" s="6"/>
      <c r="E12" s="6"/>
      <c r="F12" s="7">
        <v>183.2</v>
      </c>
      <c r="G12" s="7">
        <v>279.02154999999999</v>
      </c>
      <c r="H12" s="7">
        <v>0</v>
      </c>
      <c r="I12" s="7">
        <v>88</v>
      </c>
      <c r="J12" s="65">
        <v>0</v>
      </c>
      <c r="K12" s="27"/>
      <c r="L12" s="8" t="s">
        <v>53</v>
      </c>
      <c r="M12" s="8"/>
      <c r="N12" s="8"/>
      <c r="O12" s="8" t="s">
        <v>325</v>
      </c>
    </row>
    <row r="13" spans="1:15" x14ac:dyDescent="0.25">
      <c r="A13" s="6">
        <v>13</v>
      </c>
      <c r="B13" s="6">
        <v>3349</v>
      </c>
      <c r="C13" s="6">
        <v>2111</v>
      </c>
      <c r="D13" s="6"/>
      <c r="E13" s="6"/>
      <c r="F13" s="7">
        <v>90.42</v>
      </c>
      <c r="G13" s="7">
        <v>532.18101999999999</v>
      </c>
      <c r="H13" s="7">
        <v>400</v>
      </c>
      <c r="I13" s="7">
        <v>76.531829999999999</v>
      </c>
      <c r="J13" s="44">
        <v>300</v>
      </c>
      <c r="K13" s="27"/>
      <c r="L13" s="8" t="s">
        <v>45</v>
      </c>
      <c r="M13" s="8"/>
      <c r="N13" s="8"/>
      <c r="O13" s="8" t="s">
        <v>327</v>
      </c>
    </row>
    <row r="14" spans="1:15" x14ac:dyDescent="0.25">
      <c r="A14" s="6">
        <v>13</v>
      </c>
      <c r="B14" s="6">
        <v>3349</v>
      </c>
      <c r="C14" s="6">
        <v>2321</v>
      </c>
      <c r="D14" s="6"/>
      <c r="E14" s="6"/>
      <c r="F14" s="7">
        <v>0</v>
      </c>
      <c r="G14" s="7">
        <v>10</v>
      </c>
      <c r="H14" s="7">
        <v>0</v>
      </c>
      <c r="I14" s="7">
        <v>0</v>
      </c>
      <c r="J14" s="44">
        <v>0</v>
      </c>
      <c r="K14" s="27"/>
      <c r="L14" s="8" t="s">
        <v>269</v>
      </c>
      <c r="M14" s="8"/>
      <c r="N14" s="8"/>
      <c r="O14" s="8" t="s">
        <v>327</v>
      </c>
    </row>
    <row r="15" spans="1:15" x14ac:dyDescent="0.25">
      <c r="A15" s="6">
        <v>13</v>
      </c>
      <c r="B15" s="6">
        <v>6171</v>
      </c>
      <c r="C15" s="6">
        <v>2321</v>
      </c>
      <c r="D15" s="6"/>
      <c r="E15" s="6"/>
      <c r="F15" s="7">
        <v>110</v>
      </c>
      <c r="G15" s="7">
        <v>130</v>
      </c>
      <c r="H15" s="7">
        <v>0</v>
      </c>
      <c r="I15" s="7">
        <v>0</v>
      </c>
      <c r="J15" s="7">
        <v>0</v>
      </c>
      <c r="K15" s="7"/>
      <c r="L15" s="8" t="s">
        <v>269</v>
      </c>
      <c r="M15" s="8"/>
      <c r="N15" s="8"/>
      <c r="O15" s="8" t="s">
        <v>47</v>
      </c>
    </row>
    <row r="16" spans="1:15" x14ac:dyDescent="0.25">
      <c r="A16" s="6"/>
      <c r="B16" s="6"/>
      <c r="C16" s="6"/>
      <c r="D16" s="6"/>
      <c r="E16" s="6"/>
      <c r="F16" s="7"/>
      <c r="G16" s="7"/>
      <c r="H16" s="7"/>
      <c r="I16" s="7"/>
      <c r="J16" s="7"/>
      <c r="K16" s="7"/>
      <c r="L16" s="8"/>
      <c r="M16" s="8"/>
      <c r="N16" s="8"/>
      <c r="O16" s="8"/>
    </row>
    <row r="17" spans="1:15" x14ac:dyDescent="0.25">
      <c r="A17" s="29"/>
      <c r="B17" s="28" t="s">
        <v>481</v>
      </c>
      <c r="C17" s="29"/>
      <c r="D17" s="29"/>
      <c r="E17" s="29"/>
      <c r="F17" s="30">
        <v>4487.5749999999998</v>
      </c>
      <c r="G17" s="30">
        <v>3416.9023000000002</v>
      </c>
      <c r="H17" s="30">
        <v>990</v>
      </c>
      <c r="I17" s="30">
        <v>1163.7529199999999</v>
      </c>
      <c r="J17" s="30">
        <f>SUM(J5:J15)</f>
        <v>740</v>
      </c>
      <c r="K17" s="30"/>
      <c r="L17" s="28"/>
      <c r="M17" s="28"/>
      <c r="N17" s="28"/>
      <c r="O17" s="28"/>
    </row>
    <row r="18" spans="1:15" x14ac:dyDescent="0.25">
      <c r="A18" s="6"/>
      <c r="B18" s="6"/>
      <c r="C18" s="6"/>
      <c r="D18" s="6"/>
      <c r="E18" s="6"/>
      <c r="F18" s="7"/>
      <c r="G18" s="7"/>
      <c r="H18" s="7"/>
      <c r="I18" s="7"/>
      <c r="J18" s="7"/>
      <c r="K18" s="7"/>
      <c r="L18" s="8"/>
      <c r="M18" s="8"/>
      <c r="N18" s="8"/>
      <c r="O18" s="8"/>
    </row>
    <row r="19" spans="1:15" x14ac:dyDescent="0.25">
      <c r="A19" s="31"/>
      <c r="B19" s="31" t="s">
        <v>328</v>
      </c>
      <c r="C19" s="31"/>
      <c r="D19" s="31"/>
      <c r="E19" s="31"/>
      <c r="F19" s="32">
        <v>4487.5749999999998</v>
      </c>
      <c r="G19" s="32">
        <v>3416.9023000000002</v>
      </c>
      <c r="H19" s="32">
        <v>990</v>
      </c>
      <c r="I19" s="32">
        <v>1163.7529199999999</v>
      </c>
      <c r="J19" s="32">
        <f>J17</f>
        <v>740</v>
      </c>
      <c r="K19" s="32"/>
      <c r="L19" s="33"/>
      <c r="M19" s="33"/>
      <c r="N19" s="33"/>
      <c r="O19" s="33"/>
    </row>
    <row r="20" spans="1:15" x14ac:dyDescent="0.25">
      <c r="A20" s="6"/>
      <c r="B20" s="6"/>
      <c r="C20" s="6"/>
      <c r="D20" s="6"/>
      <c r="E20" s="6"/>
      <c r="F20" s="7"/>
      <c r="G20" s="7"/>
      <c r="H20" s="7"/>
      <c r="I20" s="7"/>
      <c r="J20" s="7"/>
      <c r="K20" s="7"/>
      <c r="L20" s="8"/>
      <c r="M20" s="8"/>
      <c r="N20" s="8"/>
      <c r="O20" s="8"/>
    </row>
    <row r="21" spans="1:15" x14ac:dyDescent="0.25">
      <c r="A21" s="93" t="s">
        <v>680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5"/>
    </row>
    <row r="22" spans="1:15" x14ac:dyDescent="0.25">
      <c r="A22" s="6">
        <v>13</v>
      </c>
      <c r="B22" s="6">
        <v>1039</v>
      </c>
      <c r="C22" s="6">
        <v>5222</v>
      </c>
      <c r="D22" s="6"/>
      <c r="E22" s="6"/>
      <c r="F22" s="7">
        <v>0</v>
      </c>
      <c r="G22" s="7">
        <v>19.933</v>
      </c>
      <c r="H22" s="7">
        <v>20</v>
      </c>
      <c r="I22" s="7">
        <v>0</v>
      </c>
      <c r="J22" s="7">
        <v>20</v>
      </c>
      <c r="K22" s="7"/>
      <c r="L22" s="8" t="s">
        <v>72</v>
      </c>
      <c r="M22" s="8"/>
      <c r="N22" s="8"/>
      <c r="O22" s="8" t="s">
        <v>218</v>
      </c>
    </row>
    <row r="23" spans="1:15" x14ac:dyDescent="0.25">
      <c r="A23" s="6">
        <v>13</v>
      </c>
      <c r="B23" s="6">
        <v>3319</v>
      </c>
      <c r="C23" s="6">
        <v>5021</v>
      </c>
      <c r="D23" s="6"/>
      <c r="E23" s="6"/>
      <c r="F23" s="7">
        <v>151.6</v>
      </c>
      <c r="G23" s="7">
        <v>165</v>
      </c>
      <c r="H23" s="7">
        <v>305</v>
      </c>
      <c r="I23" s="7">
        <v>86.825000000000003</v>
      </c>
      <c r="J23" s="65">
        <v>372</v>
      </c>
      <c r="K23" s="27"/>
      <c r="L23" s="8" t="s">
        <v>242</v>
      </c>
      <c r="M23" s="8"/>
      <c r="N23" s="8"/>
      <c r="O23" s="8" t="s">
        <v>325</v>
      </c>
    </row>
    <row r="24" spans="1:15" x14ac:dyDescent="0.25">
      <c r="A24" s="6">
        <v>13</v>
      </c>
      <c r="B24" s="6">
        <v>3319</v>
      </c>
      <c r="C24" s="6">
        <v>5021</v>
      </c>
      <c r="D24" s="6"/>
      <c r="E24" s="6">
        <v>91</v>
      </c>
      <c r="F24" s="7">
        <v>14</v>
      </c>
      <c r="G24" s="7">
        <v>0</v>
      </c>
      <c r="H24" s="7">
        <v>0</v>
      </c>
      <c r="I24" s="7">
        <v>0</v>
      </c>
      <c r="J24" s="65">
        <v>0</v>
      </c>
      <c r="K24" s="27"/>
      <c r="L24" s="8" t="s">
        <v>242</v>
      </c>
      <c r="M24" s="8"/>
      <c r="N24" s="8" t="s">
        <v>322</v>
      </c>
      <c r="O24" s="8" t="s">
        <v>325</v>
      </c>
    </row>
    <row r="25" spans="1:15" x14ac:dyDescent="0.25">
      <c r="A25" s="6">
        <v>13</v>
      </c>
      <c r="B25" s="6">
        <v>3319</v>
      </c>
      <c r="C25" s="6">
        <v>5021</v>
      </c>
      <c r="D25" s="6"/>
      <c r="E25" s="6">
        <v>333</v>
      </c>
      <c r="F25" s="7">
        <v>90</v>
      </c>
      <c r="G25" s="7">
        <v>90</v>
      </c>
      <c r="H25" s="7">
        <v>0</v>
      </c>
      <c r="I25" s="7">
        <v>0</v>
      </c>
      <c r="J25" s="65">
        <v>0</v>
      </c>
      <c r="K25" s="27"/>
      <c r="L25" s="8" t="s">
        <v>242</v>
      </c>
      <c r="M25" s="8"/>
      <c r="N25" s="8" t="s">
        <v>326</v>
      </c>
      <c r="O25" s="8" t="s">
        <v>325</v>
      </c>
    </row>
    <row r="26" spans="1:15" x14ac:dyDescent="0.25">
      <c r="A26" s="6">
        <v>13</v>
      </c>
      <c r="B26" s="6">
        <v>3319</v>
      </c>
      <c r="C26" s="6">
        <v>5041</v>
      </c>
      <c r="D26" s="6"/>
      <c r="E26" s="6"/>
      <c r="F26" s="7">
        <v>0</v>
      </c>
      <c r="G26" s="7">
        <v>0</v>
      </c>
      <c r="H26" s="7">
        <v>67</v>
      </c>
      <c r="I26" s="7">
        <v>11.221</v>
      </c>
      <c r="J26" s="65">
        <v>82</v>
      </c>
      <c r="K26" s="27"/>
      <c r="L26" s="8" t="s">
        <v>275</v>
      </c>
      <c r="M26" s="8"/>
      <c r="N26" s="8"/>
      <c r="O26" s="8" t="s">
        <v>325</v>
      </c>
    </row>
    <row r="27" spans="1:15" x14ac:dyDescent="0.25">
      <c r="A27" s="6">
        <v>13</v>
      </c>
      <c r="B27" s="6">
        <v>3319</v>
      </c>
      <c r="C27" s="6">
        <v>5137</v>
      </c>
      <c r="D27" s="6"/>
      <c r="E27" s="6"/>
      <c r="F27" s="7">
        <v>40.996009999999998</v>
      </c>
      <c r="G27" s="7">
        <v>76.186999999999998</v>
      </c>
      <c r="H27" s="7">
        <v>80</v>
      </c>
      <c r="I27" s="7">
        <v>14.336</v>
      </c>
      <c r="J27" s="65">
        <v>100</v>
      </c>
      <c r="K27" s="27"/>
      <c r="L27" s="8" t="s">
        <v>81</v>
      </c>
      <c r="M27" s="8"/>
      <c r="N27" s="8"/>
      <c r="O27" s="8" t="s">
        <v>325</v>
      </c>
    </row>
    <row r="28" spans="1:15" x14ac:dyDescent="0.25">
      <c r="A28" s="6">
        <v>13</v>
      </c>
      <c r="B28" s="6">
        <v>3319</v>
      </c>
      <c r="C28" s="6">
        <v>5139</v>
      </c>
      <c r="D28" s="6"/>
      <c r="E28" s="6"/>
      <c r="F28" s="7">
        <v>2410.8132999999998</v>
      </c>
      <c r="G28" s="7">
        <v>1157.19199</v>
      </c>
      <c r="H28" s="7">
        <v>1328</v>
      </c>
      <c r="I28" s="7">
        <v>894.98446999999999</v>
      </c>
      <c r="J28" s="65">
        <v>1508</v>
      </c>
      <c r="K28" s="27"/>
      <c r="L28" s="8" t="s">
        <v>82</v>
      </c>
      <c r="M28" s="8"/>
      <c r="N28" s="8"/>
      <c r="O28" s="8" t="s">
        <v>325</v>
      </c>
    </row>
    <row r="29" spans="1:15" x14ac:dyDescent="0.25">
      <c r="A29" s="6">
        <v>13</v>
      </c>
      <c r="B29" s="6">
        <v>3319</v>
      </c>
      <c r="C29" s="6">
        <v>5139</v>
      </c>
      <c r="D29" s="6"/>
      <c r="E29" s="6">
        <v>333</v>
      </c>
      <c r="F29" s="7">
        <v>323</v>
      </c>
      <c r="G29" s="7">
        <v>204</v>
      </c>
      <c r="H29" s="7">
        <v>0</v>
      </c>
      <c r="I29" s="7">
        <v>0</v>
      </c>
      <c r="J29" s="65">
        <v>0</v>
      </c>
      <c r="K29" s="27"/>
      <c r="L29" s="8" t="s">
        <v>82</v>
      </c>
      <c r="M29" s="8"/>
      <c r="N29" s="8" t="s">
        <v>326</v>
      </c>
      <c r="O29" s="8" t="s">
        <v>325</v>
      </c>
    </row>
    <row r="30" spans="1:15" x14ac:dyDescent="0.25">
      <c r="A30" s="6">
        <v>13</v>
      </c>
      <c r="B30" s="6">
        <v>3319</v>
      </c>
      <c r="C30" s="6">
        <v>5154</v>
      </c>
      <c r="D30" s="6"/>
      <c r="E30" s="6"/>
      <c r="F30" s="7">
        <v>0</v>
      </c>
      <c r="G30" s="7">
        <v>31.45</v>
      </c>
      <c r="H30" s="7">
        <v>35</v>
      </c>
      <c r="I30" s="7">
        <v>6.375</v>
      </c>
      <c r="J30" s="65">
        <v>35</v>
      </c>
      <c r="K30" s="27"/>
      <c r="L30" s="8" t="s">
        <v>144</v>
      </c>
      <c r="M30" s="8"/>
      <c r="N30" s="8"/>
      <c r="O30" s="8" t="s">
        <v>325</v>
      </c>
    </row>
    <row r="31" spans="1:15" x14ac:dyDescent="0.25">
      <c r="A31" s="6">
        <v>13</v>
      </c>
      <c r="B31" s="6">
        <v>3319</v>
      </c>
      <c r="C31" s="6">
        <v>5164</v>
      </c>
      <c r="D31" s="6"/>
      <c r="E31" s="6"/>
      <c r="F31" s="7">
        <v>94.578999999999994</v>
      </c>
      <c r="G31" s="7">
        <v>111.276</v>
      </c>
      <c r="H31" s="7">
        <v>216</v>
      </c>
      <c r="I31" s="7">
        <v>39.776000000000003</v>
      </c>
      <c r="J31" s="65">
        <v>202</v>
      </c>
      <c r="K31" s="27"/>
      <c r="L31" s="8" t="s">
        <v>148</v>
      </c>
      <c r="M31" s="8"/>
      <c r="N31" s="8"/>
      <c r="O31" s="8" t="s">
        <v>325</v>
      </c>
    </row>
    <row r="32" spans="1:15" x14ac:dyDescent="0.25">
      <c r="A32" s="6">
        <v>13</v>
      </c>
      <c r="B32" s="6">
        <v>3319</v>
      </c>
      <c r="C32" s="6">
        <v>5164</v>
      </c>
      <c r="D32" s="6"/>
      <c r="E32" s="6">
        <v>133</v>
      </c>
      <c r="F32" s="7">
        <v>35.782200000000003</v>
      </c>
      <c r="G32" s="7">
        <v>0</v>
      </c>
      <c r="H32" s="7">
        <v>0</v>
      </c>
      <c r="I32" s="7">
        <v>0</v>
      </c>
      <c r="J32" s="65">
        <v>0</v>
      </c>
      <c r="K32" s="27"/>
      <c r="L32" s="8" t="s">
        <v>148</v>
      </c>
      <c r="M32" s="8"/>
      <c r="N32" s="8" t="s">
        <v>329</v>
      </c>
      <c r="O32" s="8" t="s">
        <v>325</v>
      </c>
    </row>
    <row r="33" spans="1:15" x14ac:dyDescent="0.25">
      <c r="A33" s="6">
        <v>13</v>
      </c>
      <c r="B33" s="6">
        <v>3319</v>
      </c>
      <c r="C33" s="6">
        <v>5164</v>
      </c>
      <c r="D33" s="6"/>
      <c r="E33" s="6">
        <v>333</v>
      </c>
      <c r="F33" s="7">
        <v>33</v>
      </c>
      <c r="G33" s="7">
        <v>2</v>
      </c>
      <c r="H33" s="7">
        <v>0</v>
      </c>
      <c r="I33" s="7">
        <v>0</v>
      </c>
      <c r="J33" s="65">
        <v>0</v>
      </c>
      <c r="K33" s="27"/>
      <c r="L33" s="8" t="s">
        <v>148</v>
      </c>
      <c r="M33" s="8"/>
      <c r="N33" s="8" t="s">
        <v>326</v>
      </c>
      <c r="O33" s="8" t="s">
        <v>325</v>
      </c>
    </row>
    <row r="34" spans="1:15" x14ac:dyDescent="0.25">
      <c r="A34" s="6">
        <v>13</v>
      </c>
      <c r="B34" s="6">
        <v>3319</v>
      </c>
      <c r="C34" s="6">
        <v>5169</v>
      </c>
      <c r="D34" s="6"/>
      <c r="E34" s="6"/>
      <c r="F34" s="7">
        <v>7094.2882300000001</v>
      </c>
      <c r="G34" s="7">
        <v>5279.7123899999997</v>
      </c>
      <c r="H34" s="7">
        <v>6267</v>
      </c>
      <c r="I34" s="7">
        <v>1851.1659</v>
      </c>
      <c r="J34" s="65">
        <v>6359</v>
      </c>
      <c r="K34" s="27"/>
      <c r="L34" s="8" t="s">
        <v>84</v>
      </c>
      <c r="M34" s="8"/>
      <c r="N34" s="8"/>
      <c r="O34" s="8" t="s">
        <v>325</v>
      </c>
    </row>
    <row r="35" spans="1:15" x14ac:dyDescent="0.25">
      <c r="A35" s="6">
        <v>13</v>
      </c>
      <c r="B35" s="6">
        <v>3319</v>
      </c>
      <c r="C35" s="6">
        <v>5169</v>
      </c>
      <c r="D35" s="6"/>
      <c r="E35" s="6">
        <v>91</v>
      </c>
      <c r="F35" s="7">
        <v>555</v>
      </c>
      <c r="G35" s="7">
        <v>276.23399999999998</v>
      </c>
      <c r="H35" s="7">
        <v>0</v>
      </c>
      <c r="I35" s="7">
        <v>0</v>
      </c>
      <c r="J35" s="65">
        <v>0</v>
      </c>
      <c r="K35" s="27"/>
      <c r="L35" s="8" t="s">
        <v>84</v>
      </c>
      <c r="M35" s="8"/>
      <c r="N35" s="8" t="s">
        <v>322</v>
      </c>
      <c r="O35" s="8" t="s">
        <v>325</v>
      </c>
    </row>
    <row r="36" spans="1:15" x14ac:dyDescent="0.25">
      <c r="A36" s="6">
        <v>13</v>
      </c>
      <c r="B36" s="6">
        <v>3319</v>
      </c>
      <c r="C36" s="6">
        <v>5169</v>
      </c>
      <c r="D36" s="6"/>
      <c r="E36" s="6">
        <v>95</v>
      </c>
      <c r="F36" s="7">
        <v>300</v>
      </c>
      <c r="G36" s="7">
        <v>0</v>
      </c>
      <c r="H36" s="7">
        <v>0</v>
      </c>
      <c r="I36" s="7">
        <v>0</v>
      </c>
      <c r="J36" s="65">
        <v>0</v>
      </c>
      <c r="K36" s="27"/>
      <c r="L36" s="8" t="s">
        <v>84</v>
      </c>
      <c r="M36" s="8"/>
      <c r="N36" s="8" t="s">
        <v>323</v>
      </c>
      <c r="O36" s="8" t="s">
        <v>325</v>
      </c>
    </row>
    <row r="37" spans="1:15" x14ac:dyDescent="0.25">
      <c r="A37" s="6">
        <v>13</v>
      </c>
      <c r="B37" s="6">
        <v>3319</v>
      </c>
      <c r="C37" s="6">
        <v>5169</v>
      </c>
      <c r="D37" s="6"/>
      <c r="E37" s="6">
        <v>133</v>
      </c>
      <c r="F37" s="7">
        <v>129.39425</v>
      </c>
      <c r="G37" s="7">
        <v>0</v>
      </c>
      <c r="H37" s="7">
        <v>0</v>
      </c>
      <c r="I37" s="7">
        <v>0</v>
      </c>
      <c r="J37" s="65">
        <v>0</v>
      </c>
      <c r="K37" s="27"/>
      <c r="L37" s="8" t="s">
        <v>84</v>
      </c>
      <c r="M37" s="8"/>
      <c r="N37" s="8" t="s">
        <v>329</v>
      </c>
      <c r="O37" s="8" t="s">
        <v>325</v>
      </c>
    </row>
    <row r="38" spans="1:15" x14ac:dyDescent="0.25">
      <c r="A38" s="6">
        <v>13</v>
      </c>
      <c r="B38" s="6">
        <v>3319</v>
      </c>
      <c r="C38" s="6">
        <v>5169</v>
      </c>
      <c r="D38" s="6"/>
      <c r="E38" s="6">
        <v>333</v>
      </c>
      <c r="F38" s="7">
        <v>500</v>
      </c>
      <c r="G38" s="7">
        <v>646</v>
      </c>
      <c r="H38" s="7">
        <v>0</v>
      </c>
      <c r="I38" s="7">
        <v>0</v>
      </c>
      <c r="J38" s="65">
        <v>0</v>
      </c>
      <c r="K38" s="27"/>
      <c r="L38" s="8" t="s">
        <v>84</v>
      </c>
      <c r="M38" s="8"/>
      <c r="N38" s="8" t="s">
        <v>326</v>
      </c>
      <c r="O38" s="8" t="s">
        <v>325</v>
      </c>
    </row>
    <row r="39" spans="1:15" x14ac:dyDescent="0.25">
      <c r="A39" s="6">
        <v>13</v>
      </c>
      <c r="B39" s="6">
        <v>3319</v>
      </c>
      <c r="C39" s="6">
        <v>5169</v>
      </c>
      <c r="D39" s="6">
        <v>3904000000</v>
      </c>
      <c r="E39" s="6"/>
      <c r="F39" s="7">
        <v>0</v>
      </c>
      <c r="G39" s="7">
        <v>2684.35</v>
      </c>
      <c r="H39" s="7">
        <v>2760</v>
      </c>
      <c r="I39" s="7">
        <v>1119.25</v>
      </c>
      <c r="J39" s="65">
        <v>2700</v>
      </c>
      <c r="K39" s="27"/>
      <c r="L39" s="8" t="s">
        <v>84</v>
      </c>
      <c r="M39" s="8" t="s">
        <v>330</v>
      </c>
      <c r="N39" s="8"/>
      <c r="O39" s="8" t="s">
        <v>325</v>
      </c>
    </row>
    <row r="40" spans="1:15" x14ac:dyDescent="0.25">
      <c r="A40" s="6">
        <v>13</v>
      </c>
      <c r="B40" s="6">
        <v>3319</v>
      </c>
      <c r="C40" s="6">
        <v>5175</v>
      </c>
      <c r="D40" s="6"/>
      <c r="E40" s="6"/>
      <c r="F40" s="7">
        <v>343.86009999999999</v>
      </c>
      <c r="G40" s="7">
        <v>364.87729999999999</v>
      </c>
      <c r="H40" s="7">
        <v>255</v>
      </c>
      <c r="I40" s="7">
        <v>182.36600000000001</v>
      </c>
      <c r="J40" s="65">
        <v>322</v>
      </c>
      <c r="K40" s="27"/>
      <c r="L40" s="8" t="s">
        <v>279</v>
      </c>
      <c r="M40" s="8"/>
      <c r="N40" s="8"/>
      <c r="O40" s="8" t="s">
        <v>325</v>
      </c>
    </row>
    <row r="41" spans="1:15" x14ac:dyDescent="0.25">
      <c r="A41" s="6">
        <v>13</v>
      </c>
      <c r="B41" s="6">
        <v>3319</v>
      </c>
      <c r="C41" s="6">
        <v>5175</v>
      </c>
      <c r="D41" s="6"/>
      <c r="E41" s="6">
        <v>133</v>
      </c>
      <c r="F41" s="7">
        <v>31.25</v>
      </c>
      <c r="G41" s="7">
        <v>0</v>
      </c>
      <c r="H41" s="7">
        <v>0</v>
      </c>
      <c r="I41" s="7">
        <v>0</v>
      </c>
      <c r="J41" s="65">
        <v>0</v>
      </c>
      <c r="K41" s="27"/>
      <c r="L41" s="8" t="s">
        <v>279</v>
      </c>
      <c r="M41" s="8"/>
      <c r="N41" s="8" t="s">
        <v>329</v>
      </c>
      <c r="O41" s="8" t="s">
        <v>325</v>
      </c>
    </row>
    <row r="42" spans="1:15" x14ac:dyDescent="0.25">
      <c r="A42" s="6">
        <v>13</v>
      </c>
      <c r="B42" s="6">
        <v>3319</v>
      </c>
      <c r="C42" s="6">
        <v>5175</v>
      </c>
      <c r="D42" s="6"/>
      <c r="E42" s="6">
        <v>333</v>
      </c>
      <c r="F42" s="7">
        <v>21</v>
      </c>
      <c r="G42" s="7">
        <v>0</v>
      </c>
      <c r="H42" s="7">
        <v>0</v>
      </c>
      <c r="I42" s="7">
        <v>0</v>
      </c>
      <c r="J42" s="65">
        <v>0</v>
      </c>
      <c r="K42" s="27"/>
      <c r="L42" s="8" t="s">
        <v>279</v>
      </c>
      <c r="M42" s="8"/>
      <c r="N42" s="8" t="s">
        <v>326</v>
      </c>
      <c r="O42" s="8" t="s">
        <v>325</v>
      </c>
    </row>
    <row r="43" spans="1:15" x14ac:dyDescent="0.25">
      <c r="A43" s="6">
        <v>13</v>
      </c>
      <c r="B43" s="6">
        <v>3319</v>
      </c>
      <c r="C43" s="6">
        <v>5192</v>
      </c>
      <c r="D43" s="6"/>
      <c r="E43" s="6"/>
      <c r="F43" s="7">
        <v>48.494</v>
      </c>
      <c r="G43" s="7">
        <v>57.198999999999998</v>
      </c>
      <c r="H43" s="7">
        <v>0</v>
      </c>
      <c r="I43" s="7">
        <v>0</v>
      </c>
      <c r="J43" s="65">
        <v>0</v>
      </c>
      <c r="K43" s="27"/>
      <c r="L43" s="8" t="s">
        <v>154</v>
      </c>
      <c r="M43" s="8"/>
      <c r="N43" s="8"/>
      <c r="O43" s="8" t="s">
        <v>325</v>
      </c>
    </row>
    <row r="44" spans="1:15" x14ac:dyDescent="0.25">
      <c r="A44" s="6">
        <v>13</v>
      </c>
      <c r="B44" s="6">
        <v>3319</v>
      </c>
      <c r="C44" s="6">
        <v>5194</v>
      </c>
      <c r="D44" s="6"/>
      <c r="E44" s="6"/>
      <c r="F44" s="7">
        <v>0.36</v>
      </c>
      <c r="G44" s="7">
        <v>1.4810000000000001</v>
      </c>
      <c r="H44" s="7">
        <v>322</v>
      </c>
      <c r="I44" s="7">
        <v>8.9890000000000008</v>
      </c>
      <c r="J44" s="65">
        <v>325</v>
      </c>
      <c r="K44" s="27"/>
      <c r="L44" s="8" t="s">
        <v>187</v>
      </c>
      <c r="M44" s="8"/>
      <c r="N44" s="8"/>
      <c r="O44" s="8" t="s">
        <v>325</v>
      </c>
    </row>
    <row r="45" spans="1:15" x14ac:dyDescent="0.25">
      <c r="A45" s="6">
        <v>13</v>
      </c>
      <c r="B45" s="6">
        <v>3319</v>
      </c>
      <c r="C45" s="6">
        <v>5194</v>
      </c>
      <c r="D45" s="6"/>
      <c r="E45" s="6">
        <v>333</v>
      </c>
      <c r="F45" s="7">
        <v>33</v>
      </c>
      <c r="G45" s="7">
        <v>58</v>
      </c>
      <c r="H45" s="7">
        <v>0</v>
      </c>
      <c r="I45" s="7">
        <v>0</v>
      </c>
      <c r="J45" s="65">
        <v>0</v>
      </c>
      <c r="K45" s="27"/>
      <c r="L45" s="8" t="s">
        <v>187</v>
      </c>
      <c r="M45" s="8"/>
      <c r="N45" s="8" t="s">
        <v>326</v>
      </c>
      <c r="O45" s="8" t="s">
        <v>325</v>
      </c>
    </row>
    <row r="46" spans="1:15" x14ac:dyDescent="0.25">
      <c r="A46" s="6">
        <v>13</v>
      </c>
      <c r="B46" s="6">
        <v>3349</v>
      </c>
      <c r="C46" s="6">
        <v>5139</v>
      </c>
      <c r="D46" s="6"/>
      <c r="E46" s="6"/>
      <c r="F46" s="7">
        <v>1.58</v>
      </c>
      <c r="G46" s="7">
        <v>2.2120000000000002</v>
      </c>
      <c r="H46" s="7">
        <v>5</v>
      </c>
      <c r="I46" s="7">
        <v>0</v>
      </c>
      <c r="J46" s="44">
        <v>5</v>
      </c>
      <c r="K46" s="27"/>
      <c r="L46" s="8" t="s">
        <v>82</v>
      </c>
      <c r="M46" s="8"/>
      <c r="N46" s="8"/>
      <c r="O46" s="8" t="s">
        <v>327</v>
      </c>
    </row>
    <row r="47" spans="1:15" x14ac:dyDescent="0.25">
      <c r="A47" s="6">
        <v>13</v>
      </c>
      <c r="B47" s="6">
        <v>3349</v>
      </c>
      <c r="C47" s="6">
        <v>5139</v>
      </c>
      <c r="D47" s="6">
        <v>1302</v>
      </c>
      <c r="E47" s="6"/>
      <c r="F47" s="7">
        <v>0</v>
      </c>
      <c r="G47" s="7">
        <v>0</v>
      </c>
      <c r="H47" s="7">
        <v>1100</v>
      </c>
      <c r="I47" s="7">
        <v>404.70400000000001</v>
      </c>
      <c r="J47" s="44">
        <v>1100</v>
      </c>
      <c r="K47" s="27"/>
      <c r="L47" s="8" t="s">
        <v>82</v>
      </c>
      <c r="M47" s="8" t="s">
        <v>331</v>
      </c>
      <c r="N47" s="8"/>
      <c r="O47" s="8" t="s">
        <v>327</v>
      </c>
    </row>
    <row r="48" spans="1:15" x14ac:dyDescent="0.25">
      <c r="A48" s="6">
        <v>13</v>
      </c>
      <c r="B48" s="6">
        <v>3349</v>
      </c>
      <c r="C48" s="6">
        <v>5169</v>
      </c>
      <c r="D48" s="6">
        <v>1301</v>
      </c>
      <c r="E48" s="6"/>
      <c r="F48" s="7">
        <v>168</v>
      </c>
      <c r="G48" s="7">
        <v>336</v>
      </c>
      <c r="H48" s="7">
        <v>340</v>
      </c>
      <c r="I48" s="7">
        <v>140</v>
      </c>
      <c r="J48" s="44">
        <v>340</v>
      </c>
      <c r="K48" s="27"/>
      <c r="L48" s="8" t="s">
        <v>84</v>
      </c>
      <c r="M48" s="8" t="s">
        <v>332</v>
      </c>
      <c r="N48" s="8"/>
      <c r="O48" s="8" t="s">
        <v>327</v>
      </c>
    </row>
    <row r="49" spans="1:15" x14ac:dyDescent="0.25">
      <c r="A49" s="6">
        <v>13</v>
      </c>
      <c r="B49" s="6">
        <v>3349</v>
      </c>
      <c r="C49" s="6">
        <v>5169</v>
      </c>
      <c r="D49" s="6">
        <v>1302</v>
      </c>
      <c r="E49" s="6"/>
      <c r="F49" s="7">
        <v>1503.2997</v>
      </c>
      <c r="G49" s="7">
        <v>1084.4993999999999</v>
      </c>
      <c r="H49" s="7">
        <v>400</v>
      </c>
      <c r="I49" s="7">
        <v>96.968699999999998</v>
      </c>
      <c r="J49" s="44">
        <v>400</v>
      </c>
      <c r="K49" s="27"/>
      <c r="L49" s="8" t="s">
        <v>84</v>
      </c>
      <c r="M49" s="8" t="s">
        <v>331</v>
      </c>
      <c r="N49" s="8"/>
      <c r="O49" s="8" t="s">
        <v>327</v>
      </c>
    </row>
    <row r="50" spans="1:15" x14ac:dyDescent="0.25">
      <c r="A50" s="6">
        <v>13</v>
      </c>
      <c r="B50" s="6">
        <v>3349</v>
      </c>
      <c r="C50" s="6">
        <v>5169</v>
      </c>
      <c r="D50" s="6">
        <v>1303</v>
      </c>
      <c r="E50" s="6"/>
      <c r="F50" s="7">
        <v>207.81</v>
      </c>
      <c r="G50" s="7">
        <v>173.48699999999999</v>
      </c>
      <c r="H50" s="7">
        <v>160</v>
      </c>
      <c r="I50" s="7">
        <v>50.19</v>
      </c>
      <c r="J50" s="44">
        <v>140</v>
      </c>
      <c r="K50" s="27"/>
      <c r="L50" s="8" t="s">
        <v>84</v>
      </c>
      <c r="M50" s="8" t="s">
        <v>333</v>
      </c>
      <c r="N50" s="8"/>
      <c r="O50" s="8" t="s">
        <v>327</v>
      </c>
    </row>
    <row r="51" spans="1:15" x14ac:dyDescent="0.25">
      <c r="A51" s="6">
        <v>13</v>
      </c>
      <c r="B51" s="6">
        <v>6171</v>
      </c>
      <c r="C51" s="6">
        <v>5139</v>
      </c>
      <c r="D51" s="6"/>
      <c r="E51" s="6"/>
      <c r="F51" s="7">
        <v>7.1829999999999998</v>
      </c>
      <c r="G51" s="7">
        <v>18.07</v>
      </c>
      <c r="H51" s="7">
        <v>50</v>
      </c>
      <c r="I51" s="7">
        <v>0</v>
      </c>
      <c r="J51" s="44">
        <v>50</v>
      </c>
      <c r="K51" s="27"/>
      <c r="L51" s="8" t="s">
        <v>82</v>
      </c>
      <c r="M51" s="8"/>
      <c r="N51" s="8"/>
      <c r="O51" s="8" t="s">
        <v>47</v>
      </c>
    </row>
    <row r="52" spans="1:15" x14ac:dyDescent="0.25">
      <c r="A52" s="6">
        <v>13</v>
      </c>
      <c r="B52" s="6">
        <v>6171</v>
      </c>
      <c r="C52" s="6">
        <v>5169</v>
      </c>
      <c r="D52" s="6"/>
      <c r="E52" s="6"/>
      <c r="F52" s="7">
        <v>99.680999999999997</v>
      </c>
      <c r="G52" s="7">
        <v>105.11</v>
      </c>
      <c r="H52" s="7">
        <v>30</v>
      </c>
      <c r="I52" s="7">
        <v>0</v>
      </c>
      <c r="J52" s="44">
        <v>130</v>
      </c>
      <c r="K52" s="27"/>
      <c r="L52" s="8" t="s">
        <v>84</v>
      </c>
      <c r="M52" s="8"/>
      <c r="N52" s="8"/>
      <c r="O52" s="8" t="s">
        <v>47</v>
      </c>
    </row>
    <row r="53" spans="1:15" x14ac:dyDescent="0.25">
      <c r="A53" s="6">
        <v>13</v>
      </c>
      <c r="B53" s="6">
        <v>6171</v>
      </c>
      <c r="C53" s="6">
        <v>5169</v>
      </c>
      <c r="D53" s="6">
        <v>1304</v>
      </c>
      <c r="E53" s="6"/>
      <c r="F53" s="7">
        <v>0</v>
      </c>
      <c r="G53" s="7">
        <v>0</v>
      </c>
      <c r="H53" s="7">
        <v>50</v>
      </c>
      <c r="I53" s="7">
        <v>0</v>
      </c>
      <c r="J53" s="44">
        <v>50</v>
      </c>
      <c r="K53" s="27"/>
      <c r="L53" s="8" t="s">
        <v>84</v>
      </c>
      <c r="M53" s="8" t="s">
        <v>334</v>
      </c>
      <c r="N53" s="8"/>
      <c r="O53" s="8" t="s">
        <v>47</v>
      </c>
    </row>
    <row r="54" spans="1:15" x14ac:dyDescent="0.25">
      <c r="A54" s="6">
        <v>13</v>
      </c>
      <c r="B54" s="6">
        <v>6171</v>
      </c>
      <c r="C54" s="6">
        <v>5175</v>
      </c>
      <c r="D54" s="6"/>
      <c r="E54" s="6"/>
      <c r="F54" s="7">
        <v>37.061</v>
      </c>
      <c r="G54" s="7">
        <v>39.868000000000002</v>
      </c>
      <c r="H54" s="7">
        <v>40</v>
      </c>
      <c r="I54" s="7">
        <v>2.2629999999999999</v>
      </c>
      <c r="J54" s="44">
        <v>40</v>
      </c>
      <c r="K54" s="27"/>
      <c r="L54" s="8" t="s">
        <v>279</v>
      </c>
      <c r="M54" s="8"/>
      <c r="N54" s="8"/>
      <c r="O54" s="8" t="s">
        <v>47</v>
      </c>
    </row>
    <row r="55" spans="1:15" x14ac:dyDescent="0.25">
      <c r="A55" s="6">
        <v>13</v>
      </c>
      <c r="B55" s="6">
        <v>6171</v>
      </c>
      <c r="C55" s="6">
        <v>5194</v>
      </c>
      <c r="D55" s="6"/>
      <c r="E55" s="6"/>
      <c r="F55" s="7">
        <v>37.213000000000001</v>
      </c>
      <c r="G55" s="7">
        <v>38.417000000000002</v>
      </c>
      <c r="H55" s="7">
        <v>100</v>
      </c>
      <c r="I55" s="7">
        <v>12.384</v>
      </c>
      <c r="J55" s="7">
        <v>100</v>
      </c>
      <c r="K55" s="7"/>
      <c r="L55" s="8" t="s">
        <v>187</v>
      </c>
      <c r="M55" s="8"/>
      <c r="N55" s="8"/>
      <c r="O55" s="8" t="s">
        <v>47</v>
      </c>
    </row>
    <row r="56" spans="1:15" x14ac:dyDescent="0.25">
      <c r="A56" s="6">
        <v>13</v>
      </c>
      <c r="B56" s="6">
        <v>6409</v>
      </c>
      <c r="C56" s="6">
        <v>5229</v>
      </c>
      <c r="D56" s="6"/>
      <c r="E56" s="6"/>
      <c r="F56" s="7">
        <v>80</v>
      </c>
      <c r="G56" s="7">
        <v>50</v>
      </c>
      <c r="H56" s="7">
        <v>60</v>
      </c>
      <c r="I56" s="7">
        <v>60</v>
      </c>
      <c r="J56" s="7">
        <v>0</v>
      </c>
      <c r="K56" s="7"/>
      <c r="L56" s="8" t="s">
        <v>88</v>
      </c>
      <c r="M56" s="8"/>
      <c r="N56" s="8"/>
      <c r="O56" s="8" t="s">
        <v>60</v>
      </c>
    </row>
    <row r="57" spans="1:15" x14ac:dyDescent="0.25">
      <c r="A57" s="6"/>
      <c r="B57" s="6"/>
      <c r="C57" s="6"/>
      <c r="D57" s="6"/>
      <c r="E57" s="6"/>
      <c r="F57" s="7"/>
      <c r="G57" s="7"/>
      <c r="H57" s="7"/>
      <c r="I57" s="7"/>
      <c r="J57" s="7"/>
      <c r="K57" s="7"/>
      <c r="L57" s="8"/>
      <c r="M57" s="8"/>
      <c r="N57" s="8"/>
      <c r="O57" s="8"/>
    </row>
    <row r="58" spans="1:15" x14ac:dyDescent="0.25">
      <c r="A58" s="29"/>
      <c r="B58" s="28" t="s">
        <v>482</v>
      </c>
      <c r="C58" s="29"/>
      <c r="D58" s="29"/>
      <c r="E58" s="29"/>
      <c r="F58" s="30">
        <v>14392.244790000001</v>
      </c>
      <c r="G58" s="30">
        <v>13072.55508</v>
      </c>
      <c r="H58" s="30">
        <v>13990</v>
      </c>
      <c r="I58" s="30">
        <v>4981.7980699999998</v>
      </c>
      <c r="J58" s="30">
        <f>SUM(J22:J56)</f>
        <v>14380</v>
      </c>
      <c r="K58" s="30"/>
      <c r="L58" s="28"/>
      <c r="M58" s="28"/>
      <c r="N58" s="28"/>
      <c r="O58" s="28"/>
    </row>
    <row r="59" spans="1:15" x14ac:dyDescent="0.25">
      <c r="A59" s="6"/>
      <c r="B59" s="6"/>
      <c r="C59" s="6"/>
      <c r="D59" s="6"/>
      <c r="E59" s="6"/>
      <c r="F59" s="7"/>
      <c r="G59" s="7"/>
      <c r="H59" s="7"/>
      <c r="I59" s="7"/>
      <c r="J59" s="7"/>
      <c r="K59" s="7"/>
      <c r="L59" s="8"/>
      <c r="M59" s="8"/>
      <c r="N59" s="8"/>
      <c r="O59" s="8"/>
    </row>
    <row r="60" spans="1:15" x14ac:dyDescent="0.25">
      <c r="A60" s="31"/>
      <c r="B60" s="31" t="s">
        <v>335</v>
      </c>
      <c r="C60" s="31"/>
      <c r="D60" s="31"/>
      <c r="E60" s="31"/>
      <c r="F60" s="32">
        <v>14392.244790000001</v>
      </c>
      <c r="G60" s="32">
        <v>13072.55508</v>
      </c>
      <c r="H60" s="32">
        <v>13990</v>
      </c>
      <c r="I60" s="32">
        <v>4981.7980699999998</v>
      </c>
      <c r="J60" s="32">
        <f>J58</f>
        <v>14380</v>
      </c>
      <c r="K60" s="32"/>
      <c r="L60" s="33"/>
      <c r="M60" s="33"/>
      <c r="N60" s="33"/>
      <c r="O60" s="33"/>
    </row>
    <row r="61" spans="1:15" x14ac:dyDescent="0.25">
      <c r="A61" s="6"/>
      <c r="B61" s="6"/>
      <c r="C61" s="6"/>
      <c r="D61" s="6"/>
      <c r="E61" s="6"/>
      <c r="F61" s="7"/>
      <c r="G61" s="7"/>
      <c r="H61" s="7"/>
      <c r="I61" s="7"/>
      <c r="J61" s="7"/>
      <c r="K61" s="7"/>
      <c r="L61" s="8"/>
      <c r="M61" s="8"/>
      <c r="N61" s="8"/>
      <c r="O61" s="8"/>
    </row>
    <row r="62" spans="1:15" x14ac:dyDescent="0.25">
      <c r="A62" s="28"/>
      <c r="B62" s="28" t="s">
        <v>478</v>
      </c>
      <c r="C62" s="29"/>
      <c r="D62" s="29"/>
      <c r="E62" s="30"/>
      <c r="F62" s="30">
        <f>F7-F50</f>
        <v>2.1899999999999977</v>
      </c>
      <c r="G62" s="30">
        <f>G7-G50</f>
        <v>-173.48699999999999</v>
      </c>
      <c r="H62" s="30">
        <f>H7-H50</f>
        <v>-160</v>
      </c>
      <c r="I62" s="30">
        <f>I7-I50</f>
        <v>-50.19</v>
      </c>
      <c r="J62" s="28"/>
      <c r="K62" s="28"/>
      <c r="L62" s="28"/>
      <c r="M62" s="28"/>
      <c r="N62" s="28"/>
      <c r="O62" s="35"/>
    </row>
    <row r="63" spans="1:15" x14ac:dyDescent="0.25">
      <c r="A63" s="28"/>
      <c r="B63" s="28" t="s">
        <v>479</v>
      </c>
      <c r="C63" s="29"/>
      <c r="D63" s="29"/>
      <c r="E63" s="30"/>
      <c r="F63" s="30">
        <f t="shared" ref="F63:I63" si="0">F5-F46</f>
        <v>248.42</v>
      </c>
      <c r="G63" s="30">
        <f t="shared" si="0"/>
        <v>97.787999999999997</v>
      </c>
      <c r="H63" s="30">
        <f t="shared" si="0"/>
        <v>-5</v>
      </c>
      <c r="I63" s="30">
        <f t="shared" si="0"/>
        <v>0</v>
      </c>
      <c r="J63" s="28"/>
      <c r="K63" s="28"/>
      <c r="L63" s="28"/>
      <c r="M63" s="28"/>
      <c r="N63" s="28"/>
      <c r="O63" s="35"/>
    </row>
  </sheetData>
  <mergeCells count="2">
    <mergeCell ref="A4:O4"/>
    <mergeCell ref="A21:O2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4" fitToHeight="0" orientation="landscape" r:id="rId1"/>
  <headerFooter>
    <oddFooter>&amp;R (str. &amp;P z &amp;N)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O14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34.125" style="13" bestFit="1" customWidth="1"/>
    <col min="13" max="13" width="9.875" style="13" bestFit="1" customWidth="1"/>
    <col min="14" max="14" width="21.25" style="13" bestFit="1" customWidth="1"/>
    <col min="15" max="15" width="18.5" style="13" bestFit="1" customWidth="1"/>
    <col min="16" max="16384" width="9" style="14"/>
  </cols>
  <sheetData>
    <row r="1" spans="1:15" ht="21" x14ac:dyDescent="0.25">
      <c r="A1" s="69" t="s">
        <v>671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14</v>
      </c>
      <c r="B5" s="6"/>
      <c r="C5" s="6">
        <v>1361</v>
      </c>
      <c r="D5" s="6"/>
      <c r="E5" s="6"/>
      <c r="F5" s="7">
        <v>964.92</v>
      </c>
      <c r="G5" s="7">
        <v>0</v>
      </c>
      <c r="H5" s="7">
        <v>0</v>
      </c>
      <c r="I5" s="7">
        <v>0</v>
      </c>
      <c r="J5" s="27"/>
      <c r="K5" s="27"/>
      <c r="L5" s="8" t="s">
        <v>32</v>
      </c>
      <c r="M5" s="8"/>
      <c r="N5" s="8"/>
      <c r="O5" s="8"/>
    </row>
    <row r="6" spans="1:15" x14ac:dyDescent="0.25">
      <c r="A6" s="6">
        <v>14</v>
      </c>
      <c r="B6" s="6">
        <v>6171</v>
      </c>
      <c r="C6" s="6">
        <v>2111</v>
      </c>
      <c r="D6" s="6"/>
      <c r="E6" s="6"/>
      <c r="F6" s="7">
        <v>0.105</v>
      </c>
      <c r="G6" s="7">
        <v>0</v>
      </c>
      <c r="H6" s="7">
        <v>0</v>
      </c>
      <c r="I6" s="7">
        <v>0</v>
      </c>
      <c r="J6" s="7"/>
      <c r="K6" s="7"/>
      <c r="L6" s="8" t="s">
        <v>45</v>
      </c>
      <c r="M6" s="8"/>
      <c r="N6" s="8"/>
      <c r="O6" s="8" t="s">
        <v>47</v>
      </c>
    </row>
    <row r="7" spans="1:15" x14ac:dyDescent="0.25">
      <c r="A7" s="6">
        <v>14</v>
      </c>
      <c r="B7" s="6">
        <v>6171</v>
      </c>
      <c r="C7" s="6">
        <v>2212</v>
      </c>
      <c r="D7" s="6"/>
      <c r="E7" s="6"/>
      <c r="F7" s="7">
        <v>762.04771000000005</v>
      </c>
      <c r="G7" s="7">
        <v>0</v>
      </c>
      <c r="H7" s="7">
        <v>0</v>
      </c>
      <c r="I7" s="7">
        <v>0</v>
      </c>
      <c r="J7" s="7"/>
      <c r="K7" s="7"/>
      <c r="L7" s="8" t="s">
        <v>48</v>
      </c>
      <c r="M7" s="8"/>
      <c r="N7" s="8"/>
      <c r="O7" s="8" t="s">
        <v>47</v>
      </c>
    </row>
    <row r="8" spans="1:15" x14ac:dyDescent="0.25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8"/>
      <c r="M8" s="8"/>
      <c r="N8" s="8"/>
      <c r="O8" s="8"/>
    </row>
    <row r="9" spans="1:15" x14ac:dyDescent="0.25">
      <c r="A9" s="29"/>
      <c r="B9" s="28" t="s">
        <v>481</v>
      </c>
      <c r="C9" s="29"/>
      <c r="D9" s="29"/>
      <c r="E9" s="29"/>
      <c r="F9" s="30">
        <v>1727.0727099999999</v>
      </c>
      <c r="G9" s="30">
        <v>0</v>
      </c>
      <c r="H9" s="30">
        <v>0</v>
      </c>
      <c r="I9" s="30">
        <v>0</v>
      </c>
      <c r="J9" s="30">
        <f>SUM(J5:J7)</f>
        <v>0</v>
      </c>
      <c r="K9" s="30"/>
      <c r="L9" s="28"/>
      <c r="M9" s="28"/>
      <c r="N9" s="28"/>
      <c r="O9" s="28"/>
    </row>
    <row r="10" spans="1:15" x14ac:dyDescent="0.25">
      <c r="A10" s="6"/>
      <c r="B10" s="6"/>
      <c r="C10" s="6"/>
      <c r="D10" s="6"/>
      <c r="E10" s="6"/>
      <c r="F10" s="7"/>
      <c r="G10" s="7"/>
      <c r="H10" s="7"/>
      <c r="I10" s="7"/>
      <c r="J10" s="7"/>
      <c r="K10" s="7"/>
      <c r="L10" s="8"/>
      <c r="M10" s="8"/>
      <c r="N10" s="8"/>
      <c r="O10" s="8"/>
    </row>
    <row r="11" spans="1:15" x14ac:dyDescent="0.25">
      <c r="A11" s="31"/>
      <c r="B11" s="31" t="s">
        <v>336</v>
      </c>
      <c r="C11" s="31"/>
      <c r="D11" s="31"/>
      <c r="E11" s="31"/>
      <c r="F11" s="32">
        <v>1727.0727099999999</v>
      </c>
      <c r="G11" s="32">
        <v>0</v>
      </c>
      <c r="H11" s="32">
        <v>0</v>
      </c>
      <c r="I11" s="32">
        <v>0</v>
      </c>
      <c r="J11" s="32">
        <f>J9</f>
        <v>0</v>
      </c>
      <c r="K11" s="32"/>
      <c r="L11" s="33"/>
      <c r="M11" s="33"/>
      <c r="N11" s="33"/>
      <c r="O11" s="33"/>
    </row>
    <row r="12" spans="1:15" x14ac:dyDescent="0.25">
      <c r="A12" s="6"/>
      <c r="B12" s="6"/>
      <c r="C12" s="6"/>
      <c r="D12" s="6"/>
      <c r="E12" s="6"/>
      <c r="F12" s="7"/>
      <c r="G12" s="7"/>
      <c r="H12" s="7"/>
      <c r="I12" s="7"/>
      <c r="J12" s="7"/>
      <c r="K12" s="7"/>
      <c r="L12" s="8"/>
      <c r="M12" s="8"/>
      <c r="N12" s="8"/>
      <c r="O12" s="8"/>
    </row>
    <row r="13" spans="1:15" x14ac:dyDescent="0.25">
      <c r="A13" s="28"/>
      <c r="B13" s="28" t="s">
        <v>478</v>
      </c>
      <c r="C13" s="29"/>
      <c r="D13" s="29"/>
      <c r="E13" s="30"/>
      <c r="F13" s="30">
        <f>F11-0</f>
        <v>1727.0727099999999</v>
      </c>
      <c r="G13" s="30">
        <f t="shared" ref="G13:J13" si="0">G11-0</f>
        <v>0</v>
      </c>
      <c r="H13" s="30">
        <f t="shared" si="0"/>
        <v>0</v>
      </c>
      <c r="I13" s="30">
        <f t="shared" si="0"/>
        <v>0</v>
      </c>
      <c r="J13" s="30">
        <f t="shared" si="0"/>
        <v>0</v>
      </c>
      <c r="K13" s="30"/>
      <c r="L13" s="28"/>
      <c r="M13" s="28"/>
      <c r="N13" s="28"/>
      <c r="O13" s="35"/>
    </row>
    <row r="14" spans="1:15" x14ac:dyDescent="0.25">
      <c r="A14" s="28"/>
      <c r="B14" s="28" t="s">
        <v>479</v>
      </c>
      <c r="C14" s="29"/>
      <c r="D14" s="29"/>
      <c r="E14" s="30"/>
      <c r="F14" s="30">
        <f>F9-0</f>
        <v>1727.0727099999999</v>
      </c>
      <c r="G14" s="30">
        <f t="shared" ref="G14:J14" si="1">G9-0</f>
        <v>0</v>
      </c>
      <c r="H14" s="30">
        <f t="shared" si="1"/>
        <v>0</v>
      </c>
      <c r="I14" s="30">
        <f t="shared" si="1"/>
        <v>0</v>
      </c>
      <c r="J14" s="30">
        <f t="shared" si="1"/>
        <v>0</v>
      </c>
      <c r="K14" s="30"/>
      <c r="L14" s="28"/>
      <c r="M14" s="28"/>
      <c r="N14" s="28"/>
      <c r="O14" s="35"/>
    </row>
  </sheetData>
  <mergeCells count="1">
    <mergeCell ref="A4:O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64" fitToHeight="0" orientation="landscape" r:id="rId1"/>
  <headerFooter>
    <oddFooter>&amp;R (str. &amp;P z &amp;N)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O83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60.125" style="13" bestFit="1" customWidth="1"/>
    <col min="13" max="13" width="43.25" style="13" bestFit="1" customWidth="1"/>
    <col min="14" max="14" width="64.5" style="13" bestFit="1" customWidth="1"/>
    <col min="15" max="15" width="25.5" style="13" bestFit="1" customWidth="1"/>
    <col min="16" max="16384" width="9" style="14"/>
  </cols>
  <sheetData>
    <row r="1" spans="1:15" ht="21" x14ac:dyDescent="0.25">
      <c r="A1" s="9" t="s">
        <v>672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15</v>
      </c>
      <c r="B5" s="6"/>
      <c r="C5" s="6">
        <v>4116</v>
      </c>
      <c r="D5" s="6"/>
      <c r="E5" s="6">
        <v>14005</v>
      </c>
      <c r="F5" s="7">
        <v>145</v>
      </c>
      <c r="G5" s="7">
        <v>0</v>
      </c>
      <c r="H5" s="7">
        <v>0</v>
      </c>
      <c r="I5" s="7">
        <v>0</v>
      </c>
      <c r="J5" s="27"/>
      <c r="K5" s="27"/>
      <c r="L5" s="8" t="s">
        <v>166</v>
      </c>
      <c r="M5" s="8"/>
      <c r="N5" s="8" t="s">
        <v>337</v>
      </c>
      <c r="O5" s="8"/>
    </row>
    <row r="6" spans="1:15" x14ac:dyDescent="0.25">
      <c r="A6" s="6">
        <v>15</v>
      </c>
      <c r="B6" s="6"/>
      <c r="C6" s="6">
        <v>4116</v>
      </c>
      <c r="D6" s="6"/>
      <c r="E6" s="6">
        <v>14018</v>
      </c>
      <c r="F6" s="7">
        <v>0</v>
      </c>
      <c r="G6" s="7">
        <v>148</v>
      </c>
      <c r="H6" s="7">
        <v>0</v>
      </c>
      <c r="I6" s="7">
        <v>0</v>
      </c>
      <c r="J6" s="27"/>
      <c r="K6" s="27"/>
      <c r="L6" s="8" t="s">
        <v>166</v>
      </c>
      <c r="M6" s="8"/>
      <c r="N6" s="8" t="s">
        <v>338</v>
      </c>
      <c r="O6" s="8"/>
    </row>
    <row r="7" spans="1:15" x14ac:dyDescent="0.25">
      <c r="A7" s="6">
        <v>15</v>
      </c>
      <c r="B7" s="6">
        <v>5311</v>
      </c>
      <c r="C7" s="6">
        <v>2111</v>
      </c>
      <c r="D7" s="6"/>
      <c r="E7" s="6"/>
      <c r="F7" s="7">
        <v>199.44499999999999</v>
      </c>
      <c r="G7" s="7">
        <v>233.078</v>
      </c>
      <c r="H7" s="7">
        <v>8700</v>
      </c>
      <c r="I7" s="7">
        <v>148.49799999999999</v>
      </c>
      <c r="J7" s="27"/>
      <c r="K7" s="27"/>
      <c r="L7" s="8" t="s">
        <v>45</v>
      </c>
      <c r="M7" s="8"/>
      <c r="N7" s="8"/>
      <c r="O7" s="8" t="s">
        <v>339</v>
      </c>
    </row>
    <row r="8" spans="1:15" x14ac:dyDescent="0.25">
      <c r="A8" s="6">
        <v>15</v>
      </c>
      <c r="B8" s="6">
        <v>5311</v>
      </c>
      <c r="C8" s="6">
        <v>2111</v>
      </c>
      <c r="D8" s="6">
        <v>1501</v>
      </c>
      <c r="E8" s="6"/>
      <c r="F8" s="7">
        <v>758.44</v>
      </c>
      <c r="G8" s="7">
        <v>715.45849999999996</v>
      </c>
      <c r="H8" s="7">
        <v>0</v>
      </c>
      <c r="I8" s="7">
        <v>287.7835</v>
      </c>
      <c r="J8" s="44">
        <v>700</v>
      </c>
      <c r="K8" s="27"/>
      <c r="L8" s="8" t="s">
        <v>45</v>
      </c>
      <c r="M8" s="8" t="s">
        <v>340</v>
      </c>
      <c r="N8" s="8"/>
      <c r="O8" s="8" t="s">
        <v>339</v>
      </c>
    </row>
    <row r="9" spans="1:15" x14ac:dyDescent="0.25">
      <c r="A9" s="6">
        <v>15</v>
      </c>
      <c r="B9" s="6">
        <v>5311</v>
      </c>
      <c r="C9" s="6">
        <v>2111</v>
      </c>
      <c r="D9" s="6">
        <v>1502</v>
      </c>
      <c r="E9" s="6"/>
      <c r="F9" s="7">
        <v>7007.942</v>
      </c>
      <c r="G9" s="7">
        <v>7001.1080000000002</v>
      </c>
      <c r="H9" s="7">
        <v>0</v>
      </c>
      <c r="I9" s="7">
        <v>2771.93</v>
      </c>
      <c r="J9" s="44">
        <v>7900</v>
      </c>
      <c r="K9" s="27"/>
      <c r="L9" s="8" t="s">
        <v>45</v>
      </c>
      <c r="M9" s="8" t="s">
        <v>341</v>
      </c>
      <c r="N9" s="8"/>
      <c r="O9" s="8" t="s">
        <v>339</v>
      </c>
    </row>
    <row r="10" spans="1:15" x14ac:dyDescent="0.25">
      <c r="A10" s="6">
        <v>15</v>
      </c>
      <c r="B10" s="6">
        <v>5311</v>
      </c>
      <c r="C10" s="6">
        <v>2122</v>
      </c>
      <c r="D10" s="6"/>
      <c r="E10" s="6"/>
      <c r="F10" s="7">
        <v>0</v>
      </c>
      <c r="G10" s="7">
        <v>0</v>
      </c>
      <c r="H10" s="7">
        <v>0</v>
      </c>
      <c r="I10" s="7">
        <v>0.2</v>
      </c>
      <c r="J10" s="27"/>
      <c r="K10" s="27"/>
      <c r="L10" s="8" t="s">
        <v>266</v>
      </c>
      <c r="M10" s="8"/>
      <c r="N10" s="8"/>
      <c r="O10" s="8" t="s">
        <v>339</v>
      </c>
    </row>
    <row r="11" spans="1:15" x14ac:dyDescent="0.25">
      <c r="A11" s="6">
        <v>15</v>
      </c>
      <c r="B11" s="6">
        <v>5311</v>
      </c>
      <c r="C11" s="6">
        <v>2212</v>
      </c>
      <c r="D11" s="6"/>
      <c r="E11" s="6"/>
      <c r="F11" s="7">
        <v>747.64536999999996</v>
      </c>
      <c r="G11" s="7">
        <v>939.48544000000004</v>
      </c>
      <c r="H11" s="7">
        <v>1000</v>
      </c>
      <c r="I11" s="7">
        <v>269.80254000000002</v>
      </c>
      <c r="J11" s="44">
        <v>1000</v>
      </c>
      <c r="K11" s="27"/>
      <c r="L11" s="8" t="s">
        <v>48</v>
      </c>
      <c r="M11" s="8"/>
      <c r="N11" s="8"/>
      <c r="O11" s="8" t="s">
        <v>339</v>
      </c>
    </row>
    <row r="12" spans="1:15" x14ac:dyDescent="0.25">
      <c r="A12" s="6">
        <v>15</v>
      </c>
      <c r="B12" s="6">
        <v>5311</v>
      </c>
      <c r="C12" s="6">
        <v>2212</v>
      </c>
      <c r="D12" s="6">
        <v>1505</v>
      </c>
      <c r="E12" s="6"/>
      <c r="F12" s="7">
        <v>88.070189999999997</v>
      </c>
      <c r="G12" s="7">
        <v>132.33000000000001</v>
      </c>
      <c r="H12" s="7">
        <v>0</v>
      </c>
      <c r="I12" s="7">
        <v>46.955500000000001</v>
      </c>
      <c r="J12" s="44">
        <v>100</v>
      </c>
      <c r="K12" s="27"/>
      <c r="L12" s="8" t="s">
        <v>48</v>
      </c>
      <c r="M12" s="8" t="s">
        <v>342</v>
      </c>
      <c r="N12" s="8"/>
      <c r="O12" s="8" t="s">
        <v>339</v>
      </c>
    </row>
    <row r="13" spans="1:15" x14ac:dyDescent="0.25">
      <c r="A13" s="6">
        <v>15</v>
      </c>
      <c r="B13" s="6">
        <v>5311</v>
      </c>
      <c r="C13" s="6">
        <v>2321</v>
      </c>
      <c r="D13" s="6"/>
      <c r="E13" s="6"/>
      <c r="F13" s="7">
        <v>0</v>
      </c>
      <c r="G13" s="7">
        <v>500</v>
      </c>
      <c r="H13" s="7">
        <v>0</v>
      </c>
      <c r="I13" s="7">
        <v>0</v>
      </c>
      <c r="J13" s="27"/>
      <c r="K13" s="27"/>
      <c r="L13" s="8" t="s">
        <v>269</v>
      </c>
      <c r="M13" s="8"/>
      <c r="N13" s="8"/>
      <c r="O13" s="8" t="s">
        <v>339</v>
      </c>
    </row>
    <row r="14" spans="1:15" x14ac:dyDescent="0.25">
      <c r="A14" s="6">
        <v>15</v>
      </c>
      <c r="B14" s="6">
        <v>5311</v>
      </c>
      <c r="C14" s="6">
        <v>2322</v>
      </c>
      <c r="D14" s="6"/>
      <c r="E14" s="6"/>
      <c r="F14" s="7">
        <v>76.869</v>
      </c>
      <c r="G14" s="7">
        <v>288.24900000000002</v>
      </c>
      <c r="H14" s="7">
        <v>0</v>
      </c>
      <c r="I14" s="7">
        <v>0</v>
      </c>
      <c r="J14" s="27"/>
      <c r="K14" s="27"/>
      <c r="L14" s="8" t="s">
        <v>126</v>
      </c>
      <c r="M14" s="8"/>
      <c r="N14" s="8"/>
      <c r="O14" s="8" t="s">
        <v>339</v>
      </c>
    </row>
    <row r="15" spans="1:15" x14ac:dyDescent="0.25">
      <c r="A15" s="6">
        <v>15</v>
      </c>
      <c r="B15" s="6">
        <v>5311</v>
      </c>
      <c r="C15" s="6">
        <v>2324</v>
      </c>
      <c r="D15" s="6"/>
      <c r="E15" s="6"/>
      <c r="F15" s="7">
        <v>16.067</v>
      </c>
      <c r="G15" s="7">
        <v>23.228300000000001</v>
      </c>
      <c r="H15" s="7">
        <v>0</v>
      </c>
      <c r="I15" s="7">
        <v>3.6384500000000002</v>
      </c>
      <c r="J15" s="7"/>
      <c r="K15" s="7"/>
      <c r="L15" s="8" t="s">
        <v>49</v>
      </c>
      <c r="M15" s="8"/>
      <c r="N15" s="8"/>
      <c r="O15" s="8" t="s">
        <v>339</v>
      </c>
    </row>
    <row r="16" spans="1:15" x14ac:dyDescent="0.25">
      <c r="A16" s="6"/>
      <c r="B16" s="6"/>
      <c r="C16" s="6"/>
      <c r="D16" s="6"/>
      <c r="E16" s="6"/>
      <c r="F16" s="7"/>
      <c r="G16" s="7"/>
      <c r="H16" s="7"/>
      <c r="I16" s="7"/>
      <c r="J16" s="7"/>
      <c r="K16" s="7"/>
      <c r="L16" s="8"/>
      <c r="M16" s="8"/>
      <c r="N16" s="8"/>
      <c r="O16" s="8"/>
    </row>
    <row r="17" spans="1:15" x14ac:dyDescent="0.25">
      <c r="A17" s="29"/>
      <c r="B17" s="28" t="s">
        <v>481</v>
      </c>
      <c r="C17" s="29"/>
      <c r="D17" s="29"/>
      <c r="E17" s="29"/>
      <c r="F17" s="30">
        <v>9039.4785599999996</v>
      </c>
      <c r="G17" s="30">
        <v>9980.9372399999993</v>
      </c>
      <c r="H17" s="30">
        <v>9700</v>
      </c>
      <c r="I17" s="30">
        <v>3528.8079899999998</v>
      </c>
      <c r="J17" s="30">
        <f>SUM(J5:J15)</f>
        <v>9700</v>
      </c>
      <c r="K17" s="30"/>
      <c r="L17" s="28"/>
      <c r="M17" s="28"/>
      <c r="N17" s="28"/>
      <c r="O17" s="28"/>
    </row>
    <row r="18" spans="1:15" x14ac:dyDescent="0.25">
      <c r="A18" s="6"/>
      <c r="B18" s="6"/>
      <c r="C18" s="6"/>
      <c r="D18" s="6"/>
      <c r="E18" s="6"/>
      <c r="F18" s="7"/>
      <c r="G18" s="7"/>
      <c r="H18" s="7"/>
      <c r="I18" s="7"/>
      <c r="J18" s="7"/>
      <c r="K18" s="7"/>
      <c r="L18" s="8"/>
      <c r="M18" s="8"/>
      <c r="N18" s="8"/>
      <c r="O18" s="8"/>
    </row>
    <row r="19" spans="1:15" x14ac:dyDescent="0.25">
      <c r="A19" s="6">
        <v>15</v>
      </c>
      <c r="B19" s="6">
        <v>5311</v>
      </c>
      <c r="C19" s="6">
        <v>3121</v>
      </c>
      <c r="D19" s="6"/>
      <c r="E19" s="6"/>
      <c r="F19" s="7">
        <v>500</v>
      </c>
      <c r="G19" s="7">
        <v>0</v>
      </c>
      <c r="H19" s="7">
        <v>0</v>
      </c>
      <c r="I19" s="7">
        <v>0</v>
      </c>
      <c r="J19" s="7"/>
      <c r="K19" s="7"/>
      <c r="L19" s="8" t="s">
        <v>343</v>
      </c>
      <c r="M19" s="8"/>
      <c r="N19" s="8"/>
      <c r="O19" s="8" t="s">
        <v>339</v>
      </c>
    </row>
    <row r="20" spans="1:15" x14ac:dyDescent="0.25">
      <c r="A20" s="6"/>
      <c r="B20" s="6"/>
      <c r="C20" s="6"/>
      <c r="D20" s="6"/>
      <c r="E20" s="6"/>
      <c r="F20" s="7"/>
      <c r="G20" s="7"/>
      <c r="H20" s="7"/>
      <c r="I20" s="7"/>
      <c r="J20" s="7"/>
      <c r="K20" s="7"/>
      <c r="L20" s="8"/>
      <c r="M20" s="8"/>
      <c r="N20" s="8"/>
      <c r="O20" s="8"/>
    </row>
    <row r="21" spans="1:15" x14ac:dyDescent="0.25">
      <c r="A21" s="29"/>
      <c r="B21" s="28" t="s">
        <v>484</v>
      </c>
      <c r="C21" s="29"/>
      <c r="D21" s="29"/>
      <c r="E21" s="29"/>
      <c r="F21" s="30">
        <v>500</v>
      </c>
      <c r="G21" s="30">
        <v>0</v>
      </c>
      <c r="H21" s="30">
        <v>0</v>
      </c>
      <c r="I21" s="30">
        <v>0</v>
      </c>
      <c r="J21" s="30">
        <f>SUM(J19)</f>
        <v>0</v>
      </c>
      <c r="K21" s="30"/>
      <c r="L21" s="28"/>
      <c r="M21" s="28"/>
      <c r="N21" s="28"/>
      <c r="O21" s="28"/>
    </row>
    <row r="22" spans="1:15" x14ac:dyDescent="0.25">
      <c r="A22" s="6"/>
      <c r="B22" s="6"/>
      <c r="C22" s="6"/>
      <c r="D22" s="6"/>
      <c r="E22" s="6"/>
      <c r="F22" s="7"/>
      <c r="G22" s="7"/>
      <c r="H22" s="7"/>
      <c r="I22" s="7"/>
      <c r="J22" s="7"/>
      <c r="K22" s="7"/>
      <c r="L22" s="8"/>
      <c r="M22" s="8"/>
      <c r="N22" s="8"/>
      <c r="O22" s="8"/>
    </row>
    <row r="23" spans="1:15" x14ac:dyDescent="0.25">
      <c r="A23" s="31"/>
      <c r="B23" s="31" t="s">
        <v>344</v>
      </c>
      <c r="C23" s="31"/>
      <c r="D23" s="31"/>
      <c r="E23" s="31"/>
      <c r="F23" s="32">
        <v>9539.4785599999996</v>
      </c>
      <c r="G23" s="32">
        <v>9980.9372399999993</v>
      </c>
      <c r="H23" s="32">
        <v>9700</v>
      </c>
      <c r="I23" s="32">
        <v>3528.8079899999998</v>
      </c>
      <c r="J23" s="32">
        <f>J17+J21</f>
        <v>9700</v>
      </c>
      <c r="K23" s="32"/>
      <c r="L23" s="33"/>
      <c r="M23" s="33"/>
      <c r="N23" s="33"/>
      <c r="O23" s="33"/>
    </row>
    <row r="24" spans="1:15" x14ac:dyDescent="0.25">
      <c r="A24" s="6"/>
      <c r="B24" s="6"/>
      <c r="C24" s="6"/>
      <c r="D24" s="6"/>
      <c r="E24" s="6"/>
      <c r="F24" s="7"/>
      <c r="G24" s="7"/>
      <c r="H24" s="7"/>
      <c r="I24" s="7"/>
      <c r="J24" s="7"/>
      <c r="K24" s="7"/>
      <c r="L24" s="8"/>
      <c r="M24" s="8"/>
      <c r="N24" s="8"/>
      <c r="O24" s="8"/>
    </row>
    <row r="25" spans="1:15" x14ac:dyDescent="0.25">
      <c r="A25" s="93" t="s">
        <v>680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5"/>
    </row>
    <row r="26" spans="1:15" x14ac:dyDescent="0.25">
      <c r="A26" s="6">
        <v>15</v>
      </c>
      <c r="B26" s="6">
        <v>5311</v>
      </c>
      <c r="C26" s="6">
        <v>5011</v>
      </c>
      <c r="D26" s="6"/>
      <c r="E26" s="6"/>
      <c r="F26" s="7">
        <v>22513.469000000001</v>
      </c>
      <c r="G26" s="7">
        <v>21713.401999999998</v>
      </c>
      <c r="H26" s="7">
        <v>22877</v>
      </c>
      <c r="I26" s="7">
        <v>7134.0039999999999</v>
      </c>
      <c r="J26" s="7">
        <v>23837</v>
      </c>
      <c r="K26" s="7"/>
      <c r="L26" s="8" t="s">
        <v>190</v>
      </c>
      <c r="M26" s="8"/>
      <c r="N26" s="8"/>
      <c r="O26" s="8" t="s">
        <v>339</v>
      </c>
    </row>
    <row r="27" spans="1:15" x14ac:dyDescent="0.25">
      <c r="A27" s="6">
        <v>15</v>
      </c>
      <c r="B27" s="6">
        <v>5311</v>
      </c>
      <c r="C27" s="6">
        <v>5021</v>
      </c>
      <c r="D27" s="6"/>
      <c r="E27" s="6">
        <v>14005</v>
      </c>
      <c r="F27" s="7">
        <v>28</v>
      </c>
      <c r="G27" s="7">
        <v>0</v>
      </c>
      <c r="H27" s="7">
        <v>0</v>
      </c>
      <c r="I27" s="7">
        <v>0</v>
      </c>
      <c r="J27" s="27"/>
      <c r="K27" s="27"/>
      <c r="L27" s="8" t="s">
        <v>242</v>
      </c>
      <c r="M27" s="8"/>
      <c r="N27" s="8" t="s">
        <v>337</v>
      </c>
      <c r="O27" s="8" t="s">
        <v>339</v>
      </c>
    </row>
    <row r="28" spans="1:15" x14ac:dyDescent="0.25">
      <c r="A28" s="6">
        <v>15</v>
      </c>
      <c r="B28" s="6">
        <v>5311</v>
      </c>
      <c r="C28" s="6">
        <v>5021</v>
      </c>
      <c r="D28" s="6"/>
      <c r="E28" s="6">
        <v>14018</v>
      </c>
      <c r="F28" s="7">
        <v>0</v>
      </c>
      <c r="G28" s="7">
        <v>20</v>
      </c>
      <c r="H28" s="7">
        <v>0</v>
      </c>
      <c r="I28" s="7">
        <v>0</v>
      </c>
      <c r="J28" s="27"/>
      <c r="K28" s="27"/>
      <c r="L28" s="8" t="s">
        <v>242</v>
      </c>
      <c r="M28" s="8"/>
      <c r="N28" s="8" t="s">
        <v>338</v>
      </c>
      <c r="O28" s="8" t="s">
        <v>339</v>
      </c>
    </row>
    <row r="29" spans="1:15" x14ac:dyDescent="0.25">
      <c r="A29" s="6">
        <v>15</v>
      </c>
      <c r="B29" s="6">
        <v>5311</v>
      </c>
      <c r="C29" s="6">
        <v>5031</v>
      </c>
      <c r="D29" s="6"/>
      <c r="E29" s="6"/>
      <c r="F29" s="7">
        <v>5607.8739999999998</v>
      </c>
      <c r="G29" s="7">
        <v>5420.3760000000002</v>
      </c>
      <c r="H29" s="7">
        <v>5720</v>
      </c>
      <c r="I29" s="7">
        <v>1780.4680000000001</v>
      </c>
      <c r="J29" s="44">
        <v>5960</v>
      </c>
      <c r="K29" s="27"/>
      <c r="L29" s="8" t="s">
        <v>191</v>
      </c>
      <c r="M29" s="8"/>
      <c r="N29" s="8"/>
      <c r="O29" s="8" t="s">
        <v>339</v>
      </c>
    </row>
    <row r="30" spans="1:15" x14ac:dyDescent="0.25">
      <c r="A30" s="6">
        <v>15</v>
      </c>
      <c r="B30" s="6">
        <v>5311</v>
      </c>
      <c r="C30" s="6">
        <v>5032</v>
      </c>
      <c r="D30" s="6"/>
      <c r="E30" s="6"/>
      <c r="F30" s="7">
        <v>2018.84</v>
      </c>
      <c r="G30" s="7">
        <v>1951.365</v>
      </c>
      <c r="H30" s="7">
        <v>2059</v>
      </c>
      <c r="I30" s="7">
        <v>640.97</v>
      </c>
      <c r="J30" s="44">
        <v>2145</v>
      </c>
      <c r="K30" s="27"/>
      <c r="L30" s="8" t="s">
        <v>192</v>
      </c>
      <c r="M30" s="8"/>
      <c r="N30" s="8"/>
      <c r="O30" s="8" t="s">
        <v>339</v>
      </c>
    </row>
    <row r="31" spans="1:15" x14ac:dyDescent="0.25">
      <c r="A31" s="6">
        <v>15</v>
      </c>
      <c r="B31" s="6">
        <v>5311</v>
      </c>
      <c r="C31" s="6">
        <v>5132</v>
      </c>
      <c r="D31" s="6"/>
      <c r="E31" s="6"/>
      <c r="F31" s="7">
        <v>0.29298000000000002</v>
      </c>
      <c r="G31" s="7">
        <v>1.8240000000000001</v>
      </c>
      <c r="H31" s="7">
        <v>60</v>
      </c>
      <c r="I31" s="7">
        <v>0</v>
      </c>
      <c r="J31" s="44">
        <v>60</v>
      </c>
      <c r="K31" s="27"/>
      <c r="L31" s="8" t="s">
        <v>345</v>
      </c>
      <c r="M31" s="8"/>
      <c r="N31" s="8"/>
      <c r="O31" s="8" t="s">
        <v>339</v>
      </c>
    </row>
    <row r="32" spans="1:15" x14ac:dyDescent="0.25">
      <c r="A32" s="6">
        <v>15</v>
      </c>
      <c r="B32" s="6">
        <v>5311</v>
      </c>
      <c r="C32" s="6">
        <v>5134</v>
      </c>
      <c r="D32" s="6"/>
      <c r="E32" s="6"/>
      <c r="F32" s="7">
        <v>494.53429999999997</v>
      </c>
      <c r="G32" s="7">
        <v>718.19600000000003</v>
      </c>
      <c r="H32" s="7">
        <v>650</v>
      </c>
      <c r="I32" s="7">
        <v>295.80193000000003</v>
      </c>
      <c r="J32" s="44">
        <v>1260</v>
      </c>
      <c r="K32" s="27"/>
      <c r="L32" s="8" t="s">
        <v>346</v>
      </c>
      <c r="M32" s="8"/>
      <c r="N32" s="8"/>
      <c r="O32" s="8" t="s">
        <v>339</v>
      </c>
    </row>
    <row r="33" spans="1:15" x14ac:dyDescent="0.25">
      <c r="A33" s="6">
        <v>15</v>
      </c>
      <c r="B33" s="6">
        <v>5311</v>
      </c>
      <c r="C33" s="6">
        <v>5136</v>
      </c>
      <c r="D33" s="6"/>
      <c r="E33" s="6"/>
      <c r="F33" s="7">
        <v>6.95</v>
      </c>
      <c r="G33" s="7">
        <v>6.8579999999999997</v>
      </c>
      <c r="H33" s="7">
        <v>15</v>
      </c>
      <c r="I33" s="7">
        <v>1.81</v>
      </c>
      <c r="J33" s="44">
        <v>15</v>
      </c>
      <c r="K33" s="27"/>
      <c r="L33" s="8" t="s">
        <v>276</v>
      </c>
      <c r="M33" s="8"/>
      <c r="N33" s="8"/>
      <c r="O33" s="8" t="s">
        <v>339</v>
      </c>
    </row>
    <row r="34" spans="1:15" x14ac:dyDescent="0.25">
      <c r="A34" s="6">
        <v>15</v>
      </c>
      <c r="B34" s="6">
        <v>5311</v>
      </c>
      <c r="C34" s="6">
        <v>5137</v>
      </c>
      <c r="D34" s="6"/>
      <c r="E34" s="6"/>
      <c r="F34" s="7">
        <v>401.19130000000001</v>
      </c>
      <c r="G34" s="7">
        <v>1109.6309000000001</v>
      </c>
      <c r="H34" s="7">
        <v>505</v>
      </c>
      <c r="I34" s="7">
        <v>312.08199999999999</v>
      </c>
      <c r="J34" s="44">
        <v>802</v>
      </c>
      <c r="K34" s="27"/>
      <c r="L34" s="8" t="s">
        <v>81</v>
      </c>
      <c r="M34" s="8"/>
      <c r="N34" s="8"/>
      <c r="O34" s="8" t="s">
        <v>339</v>
      </c>
    </row>
    <row r="35" spans="1:15" x14ac:dyDescent="0.25">
      <c r="A35" s="6">
        <v>15</v>
      </c>
      <c r="B35" s="6">
        <v>5311</v>
      </c>
      <c r="C35" s="6">
        <v>5137</v>
      </c>
      <c r="D35" s="6">
        <v>5991</v>
      </c>
      <c r="E35" s="6"/>
      <c r="F35" s="7">
        <v>0.12</v>
      </c>
      <c r="G35" s="7">
        <v>0</v>
      </c>
      <c r="H35" s="7">
        <v>0</v>
      </c>
      <c r="I35" s="7">
        <v>0</v>
      </c>
      <c r="J35" s="27"/>
      <c r="K35" s="27"/>
      <c r="L35" s="8" t="s">
        <v>81</v>
      </c>
      <c r="M35" s="8"/>
      <c r="N35" s="8"/>
      <c r="O35" s="8" t="s">
        <v>339</v>
      </c>
    </row>
    <row r="36" spans="1:15" x14ac:dyDescent="0.25">
      <c r="A36" s="6">
        <v>15</v>
      </c>
      <c r="B36" s="6">
        <v>5311</v>
      </c>
      <c r="C36" s="6">
        <v>5137</v>
      </c>
      <c r="D36" s="6">
        <v>5992</v>
      </c>
      <c r="E36" s="6"/>
      <c r="F36" s="7">
        <v>0.12</v>
      </c>
      <c r="G36" s="7">
        <v>0</v>
      </c>
      <c r="H36" s="7">
        <v>0</v>
      </c>
      <c r="I36" s="7">
        <v>0</v>
      </c>
      <c r="J36" s="27"/>
      <c r="K36" s="27"/>
      <c r="L36" s="8" t="s">
        <v>81</v>
      </c>
      <c r="M36" s="8"/>
      <c r="N36" s="8"/>
      <c r="O36" s="8" t="s">
        <v>339</v>
      </c>
    </row>
    <row r="37" spans="1:15" x14ac:dyDescent="0.25">
      <c r="A37" s="6">
        <v>15</v>
      </c>
      <c r="B37" s="6">
        <v>5311</v>
      </c>
      <c r="C37" s="6">
        <v>5137</v>
      </c>
      <c r="D37" s="6">
        <v>5993</v>
      </c>
      <c r="E37" s="6"/>
      <c r="F37" s="7">
        <v>0.12</v>
      </c>
      <c r="G37" s="7">
        <v>0</v>
      </c>
      <c r="H37" s="7">
        <v>0</v>
      </c>
      <c r="I37" s="7">
        <v>0</v>
      </c>
      <c r="J37" s="27"/>
      <c r="K37" s="27"/>
      <c r="L37" s="8" t="s">
        <v>81</v>
      </c>
      <c r="M37" s="8"/>
      <c r="N37" s="8"/>
      <c r="O37" s="8" t="s">
        <v>339</v>
      </c>
    </row>
    <row r="38" spans="1:15" x14ac:dyDescent="0.25">
      <c r="A38" s="6">
        <v>15</v>
      </c>
      <c r="B38" s="6">
        <v>5311</v>
      </c>
      <c r="C38" s="6">
        <v>5139</v>
      </c>
      <c r="D38" s="6"/>
      <c r="E38" s="6"/>
      <c r="F38" s="7">
        <v>761.14705000000004</v>
      </c>
      <c r="G38" s="7">
        <v>946.56460000000004</v>
      </c>
      <c r="H38" s="7">
        <v>790</v>
      </c>
      <c r="I38" s="7">
        <v>361.78379999999999</v>
      </c>
      <c r="J38" s="44">
        <v>885</v>
      </c>
      <c r="K38" s="27"/>
      <c r="L38" s="8" t="s">
        <v>82</v>
      </c>
      <c r="M38" s="8"/>
      <c r="N38" s="8"/>
      <c r="O38" s="8" t="s">
        <v>339</v>
      </c>
    </row>
    <row r="39" spans="1:15" x14ac:dyDescent="0.25">
      <c r="A39" s="6">
        <v>15</v>
      </c>
      <c r="B39" s="6">
        <v>5311</v>
      </c>
      <c r="C39" s="6">
        <v>5139</v>
      </c>
      <c r="D39" s="6"/>
      <c r="E39" s="6">
        <v>14005</v>
      </c>
      <c r="F39" s="7">
        <v>14</v>
      </c>
      <c r="G39" s="7">
        <v>0</v>
      </c>
      <c r="H39" s="7">
        <v>0</v>
      </c>
      <c r="I39" s="7">
        <v>0</v>
      </c>
      <c r="J39" s="27"/>
      <c r="K39" s="27"/>
      <c r="L39" s="8" t="s">
        <v>82</v>
      </c>
      <c r="M39" s="8"/>
      <c r="N39" s="8" t="s">
        <v>337</v>
      </c>
      <c r="O39" s="8" t="s">
        <v>339</v>
      </c>
    </row>
    <row r="40" spans="1:15" x14ac:dyDescent="0.25">
      <c r="A40" s="6">
        <v>15</v>
      </c>
      <c r="B40" s="6">
        <v>5311</v>
      </c>
      <c r="C40" s="6">
        <v>5139</v>
      </c>
      <c r="D40" s="6"/>
      <c r="E40" s="6">
        <v>14018</v>
      </c>
      <c r="F40" s="7">
        <v>0</v>
      </c>
      <c r="G40" s="7">
        <v>14.3</v>
      </c>
      <c r="H40" s="7">
        <v>0</v>
      </c>
      <c r="I40" s="7">
        <v>0</v>
      </c>
      <c r="J40" s="27"/>
      <c r="K40" s="27"/>
      <c r="L40" s="8" t="s">
        <v>82</v>
      </c>
      <c r="M40" s="8"/>
      <c r="N40" s="8" t="s">
        <v>338</v>
      </c>
      <c r="O40" s="8" t="s">
        <v>339</v>
      </c>
    </row>
    <row r="41" spans="1:15" x14ac:dyDescent="0.25">
      <c r="A41" s="6">
        <v>15</v>
      </c>
      <c r="B41" s="6">
        <v>5311</v>
      </c>
      <c r="C41" s="6">
        <v>5151</v>
      </c>
      <c r="D41" s="6"/>
      <c r="E41" s="6"/>
      <c r="F41" s="7">
        <v>76.182000000000002</v>
      </c>
      <c r="G41" s="7">
        <v>59.567</v>
      </c>
      <c r="H41" s="7">
        <v>125</v>
      </c>
      <c r="I41" s="7">
        <v>23.5</v>
      </c>
      <c r="J41" s="44">
        <v>125</v>
      </c>
      <c r="K41" s="27"/>
      <c r="L41" s="8" t="s">
        <v>142</v>
      </c>
      <c r="M41" s="8"/>
      <c r="N41" s="8"/>
      <c r="O41" s="8" t="s">
        <v>339</v>
      </c>
    </row>
    <row r="42" spans="1:15" x14ac:dyDescent="0.25">
      <c r="A42" s="6">
        <v>15</v>
      </c>
      <c r="B42" s="6">
        <v>5311</v>
      </c>
      <c r="C42" s="6">
        <v>5152</v>
      </c>
      <c r="D42" s="6"/>
      <c r="E42" s="6"/>
      <c r="F42" s="7">
        <v>318.59514999999999</v>
      </c>
      <c r="G42" s="7">
        <v>370.50637</v>
      </c>
      <c r="H42" s="7">
        <v>490</v>
      </c>
      <c r="I42" s="7">
        <v>185.89018999999999</v>
      </c>
      <c r="J42" s="44">
        <v>450</v>
      </c>
      <c r="K42" s="27"/>
      <c r="L42" s="8" t="s">
        <v>147</v>
      </c>
      <c r="M42" s="8"/>
      <c r="N42" s="8"/>
      <c r="O42" s="8" t="s">
        <v>339</v>
      </c>
    </row>
    <row r="43" spans="1:15" x14ac:dyDescent="0.25">
      <c r="A43" s="6">
        <v>15</v>
      </c>
      <c r="B43" s="6">
        <v>5311</v>
      </c>
      <c r="C43" s="6">
        <v>5154</v>
      </c>
      <c r="D43" s="6"/>
      <c r="E43" s="6"/>
      <c r="F43" s="7">
        <v>501.78399999999999</v>
      </c>
      <c r="G43" s="7">
        <v>523.21100000000001</v>
      </c>
      <c r="H43" s="7">
        <v>550</v>
      </c>
      <c r="I43" s="7">
        <v>532.88900000000001</v>
      </c>
      <c r="J43" s="44">
        <v>700</v>
      </c>
      <c r="K43" s="27"/>
      <c r="L43" s="8" t="s">
        <v>144</v>
      </c>
      <c r="M43" s="8"/>
      <c r="N43" s="8"/>
      <c r="O43" s="8" t="s">
        <v>339</v>
      </c>
    </row>
    <row r="44" spans="1:15" x14ac:dyDescent="0.25">
      <c r="A44" s="6">
        <v>15</v>
      </c>
      <c r="B44" s="6">
        <v>5311</v>
      </c>
      <c r="C44" s="6">
        <v>5156</v>
      </c>
      <c r="D44" s="6"/>
      <c r="E44" s="6"/>
      <c r="F44" s="7">
        <v>807.59094000000005</v>
      </c>
      <c r="G44" s="7">
        <v>840.47563000000002</v>
      </c>
      <c r="H44" s="7">
        <v>895</v>
      </c>
      <c r="I44" s="7">
        <v>399.35842000000002</v>
      </c>
      <c r="J44" s="44">
        <v>895</v>
      </c>
      <c r="K44" s="27"/>
      <c r="L44" s="8" t="s">
        <v>244</v>
      </c>
      <c r="M44" s="8"/>
      <c r="N44" s="8"/>
      <c r="O44" s="8" t="s">
        <v>339</v>
      </c>
    </row>
    <row r="45" spans="1:15" x14ac:dyDescent="0.25">
      <c r="A45" s="6">
        <v>15</v>
      </c>
      <c r="B45" s="6">
        <v>5311</v>
      </c>
      <c r="C45" s="6">
        <v>5161</v>
      </c>
      <c r="D45" s="6"/>
      <c r="E45" s="6"/>
      <c r="F45" s="7">
        <v>0</v>
      </c>
      <c r="G45" s="7">
        <v>0</v>
      </c>
      <c r="H45" s="7">
        <v>1</v>
      </c>
      <c r="I45" s="7">
        <v>0</v>
      </c>
      <c r="J45" s="44">
        <v>1</v>
      </c>
      <c r="K45" s="27"/>
      <c r="L45" s="8" t="s">
        <v>193</v>
      </c>
      <c r="M45" s="8"/>
      <c r="N45" s="8"/>
      <c r="O45" s="8" t="s">
        <v>339</v>
      </c>
    </row>
    <row r="46" spans="1:15" x14ac:dyDescent="0.25">
      <c r="A46" s="6">
        <v>15</v>
      </c>
      <c r="B46" s="6">
        <v>5311</v>
      </c>
      <c r="C46" s="6">
        <v>5162</v>
      </c>
      <c r="D46" s="6"/>
      <c r="E46" s="6"/>
      <c r="F46" s="7">
        <v>174.05248</v>
      </c>
      <c r="G46" s="7">
        <v>127.26940999999999</v>
      </c>
      <c r="H46" s="7">
        <v>354</v>
      </c>
      <c r="I46" s="7">
        <v>96.667569999999998</v>
      </c>
      <c r="J46" s="44">
        <v>220</v>
      </c>
      <c r="K46" s="27"/>
      <c r="L46" s="8" t="s">
        <v>145</v>
      </c>
      <c r="M46" s="8"/>
      <c r="N46" s="8"/>
      <c r="O46" s="8" t="s">
        <v>339</v>
      </c>
    </row>
    <row r="47" spans="1:15" x14ac:dyDescent="0.25">
      <c r="A47" s="6">
        <v>15</v>
      </c>
      <c r="B47" s="6">
        <v>5311</v>
      </c>
      <c r="C47" s="6">
        <v>5163</v>
      </c>
      <c r="D47" s="6"/>
      <c r="E47" s="6"/>
      <c r="F47" s="7">
        <v>178.42</v>
      </c>
      <c r="G47" s="7">
        <v>213.57499999999999</v>
      </c>
      <c r="H47" s="7">
        <v>250</v>
      </c>
      <c r="I47" s="7">
        <v>131.98500000000001</v>
      </c>
      <c r="J47" s="44">
        <v>295</v>
      </c>
      <c r="K47" s="27"/>
      <c r="L47" s="8" t="s">
        <v>93</v>
      </c>
      <c r="M47" s="8"/>
      <c r="N47" s="8"/>
      <c r="O47" s="8" t="s">
        <v>339</v>
      </c>
    </row>
    <row r="48" spans="1:15" x14ac:dyDescent="0.25">
      <c r="A48" s="6">
        <v>15</v>
      </c>
      <c r="B48" s="6">
        <v>5311</v>
      </c>
      <c r="C48" s="6">
        <v>5164</v>
      </c>
      <c r="D48" s="6"/>
      <c r="E48" s="6"/>
      <c r="F48" s="7">
        <v>133.25</v>
      </c>
      <c r="G48" s="7">
        <v>67.265000000000001</v>
      </c>
      <c r="H48" s="7">
        <v>175</v>
      </c>
      <c r="I48" s="7">
        <v>121</v>
      </c>
      <c r="J48" s="44">
        <v>175</v>
      </c>
      <c r="K48" s="27"/>
      <c r="L48" s="8" t="s">
        <v>148</v>
      </c>
      <c r="M48" s="8"/>
      <c r="N48" s="8"/>
      <c r="O48" s="8" t="s">
        <v>339</v>
      </c>
    </row>
    <row r="49" spans="1:15" x14ac:dyDescent="0.25">
      <c r="A49" s="6">
        <v>15</v>
      </c>
      <c r="B49" s="6">
        <v>5311</v>
      </c>
      <c r="C49" s="6">
        <v>5167</v>
      </c>
      <c r="D49" s="6"/>
      <c r="E49" s="6"/>
      <c r="F49" s="7">
        <v>207.28200000000001</v>
      </c>
      <c r="G49" s="7">
        <v>359.40899999999999</v>
      </c>
      <c r="H49" s="7">
        <v>400</v>
      </c>
      <c r="I49" s="7">
        <v>193.1</v>
      </c>
      <c r="J49" s="44">
        <v>600</v>
      </c>
      <c r="K49" s="27"/>
      <c r="L49" s="8" t="s">
        <v>194</v>
      </c>
      <c r="M49" s="8"/>
      <c r="N49" s="8"/>
      <c r="O49" s="8" t="s">
        <v>339</v>
      </c>
    </row>
    <row r="50" spans="1:15" x14ac:dyDescent="0.25">
      <c r="A50" s="6">
        <v>15</v>
      </c>
      <c r="B50" s="6">
        <v>5311</v>
      </c>
      <c r="C50" s="6">
        <v>5169</v>
      </c>
      <c r="D50" s="6"/>
      <c r="E50" s="6"/>
      <c r="F50" s="7">
        <v>2165.9467800000002</v>
      </c>
      <c r="G50" s="7">
        <v>2331.6550900000002</v>
      </c>
      <c r="H50" s="7">
        <v>2610</v>
      </c>
      <c r="I50" s="7">
        <v>1030.37428</v>
      </c>
      <c r="J50" s="44">
        <v>2710</v>
      </c>
      <c r="K50" s="27"/>
      <c r="L50" s="8" t="s">
        <v>84</v>
      </c>
      <c r="M50" s="8"/>
      <c r="N50" s="8"/>
      <c r="O50" s="8" t="s">
        <v>339</v>
      </c>
    </row>
    <row r="51" spans="1:15" x14ac:dyDescent="0.25">
      <c r="A51" s="6">
        <v>15</v>
      </c>
      <c r="B51" s="6">
        <v>5311</v>
      </c>
      <c r="C51" s="6">
        <v>5169</v>
      </c>
      <c r="D51" s="6"/>
      <c r="E51" s="6">
        <v>14005</v>
      </c>
      <c r="F51" s="7">
        <v>103</v>
      </c>
      <c r="G51" s="7">
        <v>0</v>
      </c>
      <c r="H51" s="7">
        <v>0</v>
      </c>
      <c r="I51" s="7">
        <v>0</v>
      </c>
      <c r="J51" s="27"/>
      <c r="K51" s="27"/>
      <c r="L51" s="8" t="s">
        <v>84</v>
      </c>
      <c r="M51" s="8"/>
      <c r="N51" s="8" t="s">
        <v>337</v>
      </c>
      <c r="O51" s="8" t="s">
        <v>339</v>
      </c>
    </row>
    <row r="52" spans="1:15" x14ac:dyDescent="0.25">
      <c r="A52" s="6">
        <v>15</v>
      </c>
      <c r="B52" s="6">
        <v>5311</v>
      </c>
      <c r="C52" s="6">
        <v>5169</v>
      </c>
      <c r="D52" s="6"/>
      <c r="E52" s="6">
        <v>14018</v>
      </c>
      <c r="F52" s="7">
        <v>0</v>
      </c>
      <c r="G52" s="7">
        <v>113.7</v>
      </c>
      <c r="H52" s="7">
        <v>0</v>
      </c>
      <c r="I52" s="7">
        <v>0</v>
      </c>
      <c r="J52" s="27"/>
      <c r="K52" s="27"/>
      <c r="L52" s="8" t="s">
        <v>84</v>
      </c>
      <c r="M52" s="8"/>
      <c r="N52" s="8" t="s">
        <v>338</v>
      </c>
      <c r="O52" s="8" t="s">
        <v>339</v>
      </c>
    </row>
    <row r="53" spans="1:15" x14ac:dyDescent="0.25">
      <c r="A53" s="6">
        <v>15</v>
      </c>
      <c r="B53" s="6">
        <v>5311</v>
      </c>
      <c r="C53" s="6">
        <v>5169</v>
      </c>
      <c r="D53" s="6">
        <v>1503</v>
      </c>
      <c r="E53" s="6"/>
      <c r="F53" s="7">
        <v>255.67</v>
      </c>
      <c r="G53" s="7">
        <v>317.00369999999998</v>
      </c>
      <c r="H53" s="7">
        <v>300</v>
      </c>
      <c r="I53" s="7">
        <v>10.526999999999999</v>
      </c>
      <c r="J53" s="44">
        <v>300</v>
      </c>
      <c r="K53" s="27"/>
      <c r="L53" s="8" t="s">
        <v>84</v>
      </c>
      <c r="M53" s="8" t="s">
        <v>347</v>
      </c>
      <c r="N53" s="8"/>
      <c r="O53" s="8" t="s">
        <v>339</v>
      </c>
    </row>
    <row r="54" spans="1:15" x14ac:dyDescent="0.25">
      <c r="A54" s="6">
        <v>15</v>
      </c>
      <c r="B54" s="6">
        <v>5311</v>
      </c>
      <c r="C54" s="6">
        <v>5171</v>
      </c>
      <c r="D54" s="6"/>
      <c r="E54" s="6"/>
      <c r="F54" s="7">
        <v>1090.9364599999999</v>
      </c>
      <c r="G54" s="7">
        <v>1634.2673400000001</v>
      </c>
      <c r="H54" s="7">
        <v>1750</v>
      </c>
      <c r="I54" s="7">
        <v>625.53656000000001</v>
      </c>
      <c r="J54" s="44">
        <v>2230</v>
      </c>
      <c r="K54" s="27"/>
      <c r="L54" s="8" t="s">
        <v>146</v>
      </c>
      <c r="M54" s="8"/>
      <c r="N54" s="8"/>
      <c r="O54" s="8" t="s">
        <v>339</v>
      </c>
    </row>
    <row r="55" spans="1:15" x14ac:dyDescent="0.25">
      <c r="A55" s="6">
        <v>15</v>
      </c>
      <c r="B55" s="6">
        <v>5311</v>
      </c>
      <c r="C55" s="6">
        <v>5172</v>
      </c>
      <c r="D55" s="6"/>
      <c r="E55" s="6"/>
      <c r="F55" s="7">
        <v>15.084</v>
      </c>
      <c r="G55" s="7">
        <v>84.700999999999993</v>
      </c>
      <c r="H55" s="7">
        <v>190</v>
      </c>
      <c r="I55" s="7">
        <v>12.167999999999999</v>
      </c>
      <c r="J55" s="44">
        <v>200</v>
      </c>
      <c r="K55" s="27"/>
      <c r="L55" s="8" t="s">
        <v>278</v>
      </c>
      <c r="M55" s="8"/>
      <c r="N55" s="8"/>
      <c r="O55" s="8" t="s">
        <v>339</v>
      </c>
    </row>
    <row r="56" spans="1:15" x14ac:dyDescent="0.25">
      <c r="A56" s="6">
        <v>15</v>
      </c>
      <c r="B56" s="6">
        <v>5311</v>
      </c>
      <c r="C56" s="6">
        <v>5175</v>
      </c>
      <c r="D56" s="6"/>
      <c r="E56" s="6"/>
      <c r="F56" s="7">
        <v>19.646000000000001</v>
      </c>
      <c r="G56" s="7">
        <v>19.317</v>
      </c>
      <c r="H56" s="7">
        <v>25</v>
      </c>
      <c r="I56" s="7">
        <v>2.1909999999999998</v>
      </c>
      <c r="J56" s="44">
        <v>40</v>
      </c>
      <c r="K56" s="27"/>
      <c r="L56" s="8" t="s">
        <v>279</v>
      </c>
      <c r="M56" s="8"/>
      <c r="N56" s="8"/>
      <c r="O56" s="8" t="s">
        <v>339</v>
      </c>
    </row>
    <row r="57" spans="1:15" x14ac:dyDescent="0.25">
      <c r="A57" s="6">
        <v>15</v>
      </c>
      <c r="B57" s="6">
        <v>5311</v>
      </c>
      <c r="C57" s="6">
        <v>5178</v>
      </c>
      <c r="D57" s="6"/>
      <c r="E57" s="6"/>
      <c r="F57" s="7">
        <v>31.440390000000001</v>
      </c>
      <c r="G57" s="7">
        <v>79.602559999999997</v>
      </c>
      <c r="H57" s="7">
        <v>550</v>
      </c>
      <c r="I57" s="7">
        <v>0</v>
      </c>
      <c r="J57" s="44">
        <v>550</v>
      </c>
      <c r="K57" s="27"/>
      <c r="L57" s="8" t="s">
        <v>348</v>
      </c>
      <c r="M57" s="8"/>
      <c r="N57" s="8"/>
      <c r="O57" s="8" t="s">
        <v>339</v>
      </c>
    </row>
    <row r="58" spans="1:15" x14ac:dyDescent="0.25">
      <c r="A58" s="6">
        <v>15</v>
      </c>
      <c r="B58" s="6">
        <v>5311</v>
      </c>
      <c r="C58" s="6">
        <v>5178</v>
      </c>
      <c r="D58" s="6">
        <v>3763</v>
      </c>
      <c r="E58" s="6"/>
      <c r="F58" s="7">
        <v>0</v>
      </c>
      <c r="G58" s="7">
        <v>0</v>
      </c>
      <c r="H58" s="7">
        <v>0</v>
      </c>
      <c r="I58" s="7">
        <v>24.810279999999999</v>
      </c>
      <c r="J58" s="27"/>
      <c r="K58" s="27"/>
      <c r="L58" s="8" t="s">
        <v>348</v>
      </c>
      <c r="M58" s="8" t="s">
        <v>349</v>
      </c>
      <c r="N58" s="8"/>
      <c r="O58" s="8" t="s">
        <v>339</v>
      </c>
    </row>
    <row r="59" spans="1:15" x14ac:dyDescent="0.25">
      <c r="A59" s="6">
        <v>15</v>
      </c>
      <c r="B59" s="6">
        <v>5311</v>
      </c>
      <c r="C59" s="6">
        <v>5178</v>
      </c>
      <c r="D59" s="6">
        <v>3915</v>
      </c>
      <c r="E59" s="6"/>
      <c r="F59" s="7">
        <v>0</v>
      </c>
      <c r="G59" s="7">
        <v>0</v>
      </c>
      <c r="H59" s="7">
        <v>0</v>
      </c>
      <c r="I59" s="7">
        <v>170.83019999999999</v>
      </c>
      <c r="J59" s="27"/>
      <c r="K59" s="27"/>
      <c r="L59" s="8" t="s">
        <v>348</v>
      </c>
      <c r="M59" s="8" t="s">
        <v>350</v>
      </c>
      <c r="N59" s="8"/>
      <c r="O59" s="8" t="s">
        <v>339</v>
      </c>
    </row>
    <row r="60" spans="1:15" x14ac:dyDescent="0.25">
      <c r="A60" s="6">
        <v>15</v>
      </c>
      <c r="B60" s="6">
        <v>5311</v>
      </c>
      <c r="C60" s="6">
        <v>5178</v>
      </c>
      <c r="D60" s="6">
        <v>3987</v>
      </c>
      <c r="E60" s="6"/>
      <c r="F60" s="7">
        <v>5.64039</v>
      </c>
      <c r="G60" s="7">
        <v>68.248679999999993</v>
      </c>
      <c r="H60" s="7">
        <v>0</v>
      </c>
      <c r="I60" s="7">
        <v>28.43695</v>
      </c>
      <c r="J60" s="27"/>
      <c r="K60" s="27"/>
      <c r="L60" s="8" t="s">
        <v>348</v>
      </c>
      <c r="M60" s="8" t="s">
        <v>351</v>
      </c>
      <c r="N60" s="8"/>
      <c r="O60" s="8" t="s">
        <v>339</v>
      </c>
    </row>
    <row r="61" spans="1:15" x14ac:dyDescent="0.25">
      <c r="A61" s="6">
        <v>15</v>
      </c>
      <c r="B61" s="6">
        <v>5311</v>
      </c>
      <c r="C61" s="6">
        <v>5178</v>
      </c>
      <c r="D61" s="6">
        <v>5193</v>
      </c>
      <c r="E61" s="6"/>
      <c r="F61" s="7">
        <v>12.498799999999999</v>
      </c>
      <c r="G61" s="7">
        <v>75.617760000000004</v>
      </c>
      <c r="H61" s="7">
        <v>0</v>
      </c>
      <c r="I61" s="7">
        <v>31.507400000000001</v>
      </c>
      <c r="J61" s="27"/>
      <c r="K61" s="27"/>
      <c r="L61" s="8" t="s">
        <v>348</v>
      </c>
      <c r="M61" s="8" t="s">
        <v>352</v>
      </c>
      <c r="N61" s="8"/>
      <c r="O61" s="8" t="s">
        <v>339</v>
      </c>
    </row>
    <row r="62" spans="1:15" x14ac:dyDescent="0.25">
      <c r="A62" s="6">
        <v>15</v>
      </c>
      <c r="B62" s="6">
        <v>5311</v>
      </c>
      <c r="C62" s="6">
        <v>5178</v>
      </c>
      <c r="D62" s="6">
        <v>5210</v>
      </c>
      <c r="E62" s="6"/>
      <c r="F62" s="7">
        <v>12.498799999999999</v>
      </c>
      <c r="G62" s="7">
        <v>75.617760000000004</v>
      </c>
      <c r="H62" s="7">
        <v>0</v>
      </c>
      <c r="I62" s="7">
        <v>31.507400000000001</v>
      </c>
      <c r="J62" s="27"/>
      <c r="K62" s="27"/>
      <c r="L62" s="8" t="s">
        <v>348</v>
      </c>
      <c r="M62" s="8" t="s">
        <v>353</v>
      </c>
      <c r="N62" s="8"/>
      <c r="O62" s="8" t="s">
        <v>339</v>
      </c>
    </row>
    <row r="63" spans="1:15" x14ac:dyDescent="0.25">
      <c r="A63" s="6">
        <v>15</v>
      </c>
      <c r="B63" s="6">
        <v>5311</v>
      </c>
      <c r="C63" s="6">
        <v>5178</v>
      </c>
      <c r="D63" s="6">
        <v>5991</v>
      </c>
      <c r="E63" s="6"/>
      <c r="F63" s="7">
        <v>67.004559999999998</v>
      </c>
      <c r="G63" s="7">
        <v>0</v>
      </c>
      <c r="H63" s="7">
        <v>0</v>
      </c>
      <c r="I63" s="7">
        <v>0</v>
      </c>
      <c r="J63" s="27"/>
      <c r="K63" s="27"/>
      <c r="L63" s="8" t="s">
        <v>348</v>
      </c>
      <c r="M63" s="8"/>
      <c r="N63" s="8"/>
      <c r="O63" s="8" t="s">
        <v>339</v>
      </c>
    </row>
    <row r="64" spans="1:15" x14ac:dyDescent="0.25">
      <c r="A64" s="6">
        <v>15</v>
      </c>
      <c r="B64" s="6">
        <v>5311</v>
      </c>
      <c r="C64" s="6">
        <v>5178</v>
      </c>
      <c r="D64" s="6">
        <v>5992</v>
      </c>
      <c r="E64" s="6"/>
      <c r="F64" s="7">
        <v>67.004559999999998</v>
      </c>
      <c r="G64" s="7">
        <v>0</v>
      </c>
      <c r="H64" s="7">
        <v>0</v>
      </c>
      <c r="I64" s="7">
        <v>0</v>
      </c>
      <c r="J64" s="27"/>
      <c r="K64" s="27"/>
      <c r="L64" s="8" t="s">
        <v>348</v>
      </c>
      <c r="M64" s="8"/>
      <c r="N64" s="8"/>
      <c r="O64" s="8" t="s">
        <v>339</v>
      </c>
    </row>
    <row r="65" spans="1:15" x14ac:dyDescent="0.25">
      <c r="A65" s="6">
        <v>15</v>
      </c>
      <c r="B65" s="6">
        <v>5311</v>
      </c>
      <c r="C65" s="6">
        <v>5178</v>
      </c>
      <c r="D65" s="6">
        <v>5993</v>
      </c>
      <c r="E65" s="6"/>
      <c r="F65" s="7">
        <v>67.004559999999998</v>
      </c>
      <c r="G65" s="7">
        <v>0</v>
      </c>
      <c r="H65" s="7">
        <v>0</v>
      </c>
      <c r="I65" s="7">
        <v>0</v>
      </c>
      <c r="J65" s="27"/>
      <c r="K65" s="27"/>
      <c r="L65" s="8" t="s">
        <v>348</v>
      </c>
      <c r="M65" s="8"/>
      <c r="N65" s="8"/>
      <c r="O65" s="8" t="s">
        <v>339</v>
      </c>
    </row>
    <row r="66" spans="1:15" x14ac:dyDescent="0.25">
      <c r="A66" s="6">
        <v>15</v>
      </c>
      <c r="B66" s="6">
        <v>5311</v>
      </c>
      <c r="C66" s="6">
        <v>5179</v>
      </c>
      <c r="D66" s="6"/>
      <c r="E66" s="6"/>
      <c r="F66" s="7">
        <v>10.956200000000001</v>
      </c>
      <c r="G66" s="7">
        <v>0.80469999999999997</v>
      </c>
      <c r="H66" s="7">
        <v>20</v>
      </c>
      <c r="I66" s="7">
        <v>0</v>
      </c>
      <c r="J66" s="44">
        <v>20</v>
      </c>
      <c r="K66" s="27"/>
      <c r="L66" s="8" t="s">
        <v>85</v>
      </c>
      <c r="M66" s="8"/>
      <c r="N66" s="8"/>
      <c r="O66" s="8" t="s">
        <v>339</v>
      </c>
    </row>
    <row r="67" spans="1:15" x14ac:dyDescent="0.25">
      <c r="A67" s="6">
        <v>15</v>
      </c>
      <c r="B67" s="6">
        <v>5311</v>
      </c>
      <c r="C67" s="6">
        <v>5179</v>
      </c>
      <c r="D67" s="6">
        <v>1503</v>
      </c>
      <c r="E67" s="6"/>
      <c r="F67" s="7">
        <v>0</v>
      </c>
      <c r="G67" s="7">
        <v>4.1866000000000003</v>
      </c>
      <c r="H67" s="7">
        <v>30</v>
      </c>
      <c r="I67" s="7">
        <v>0</v>
      </c>
      <c r="J67" s="44">
        <v>30</v>
      </c>
      <c r="K67" s="27"/>
      <c r="L67" s="8" t="s">
        <v>85</v>
      </c>
      <c r="M67" s="8" t="s">
        <v>347</v>
      </c>
      <c r="N67" s="8"/>
      <c r="O67" s="8" t="s">
        <v>339</v>
      </c>
    </row>
    <row r="68" spans="1:15" x14ac:dyDescent="0.25">
      <c r="A68" s="6">
        <v>15</v>
      </c>
      <c r="B68" s="6">
        <v>5311</v>
      </c>
      <c r="C68" s="6">
        <v>5192</v>
      </c>
      <c r="D68" s="6"/>
      <c r="E68" s="6"/>
      <c r="F68" s="7">
        <v>0</v>
      </c>
      <c r="G68" s="7">
        <v>38.99</v>
      </c>
      <c r="H68" s="7">
        <v>0</v>
      </c>
      <c r="I68" s="7">
        <v>0</v>
      </c>
      <c r="J68" s="27"/>
      <c r="K68" s="27"/>
      <c r="L68" s="8" t="s">
        <v>154</v>
      </c>
      <c r="M68" s="8"/>
      <c r="N68" s="8"/>
      <c r="O68" s="8" t="s">
        <v>339</v>
      </c>
    </row>
    <row r="69" spans="1:15" x14ac:dyDescent="0.25">
      <c r="A69" s="6">
        <v>15</v>
      </c>
      <c r="B69" s="6">
        <v>5311</v>
      </c>
      <c r="C69" s="6">
        <v>5319</v>
      </c>
      <c r="D69" s="6"/>
      <c r="E69" s="6"/>
      <c r="F69" s="7">
        <v>0</v>
      </c>
      <c r="G69" s="7">
        <v>0</v>
      </c>
      <c r="H69" s="7">
        <v>100</v>
      </c>
      <c r="I69" s="7">
        <v>100</v>
      </c>
      <c r="J69" s="27"/>
      <c r="K69" s="27"/>
      <c r="L69" s="8" t="s">
        <v>354</v>
      </c>
      <c r="M69" s="8"/>
      <c r="N69" s="8"/>
      <c r="O69" s="8" t="s">
        <v>339</v>
      </c>
    </row>
    <row r="70" spans="1:15" x14ac:dyDescent="0.25">
      <c r="A70" s="6">
        <v>15</v>
      </c>
      <c r="B70" s="6">
        <v>5311</v>
      </c>
      <c r="C70" s="6">
        <v>5361</v>
      </c>
      <c r="D70" s="6"/>
      <c r="E70" s="6"/>
      <c r="F70" s="7">
        <v>18</v>
      </c>
      <c r="G70" s="7">
        <v>10</v>
      </c>
      <c r="H70" s="7">
        <v>30</v>
      </c>
      <c r="I70" s="7">
        <v>11</v>
      </c>
      <c r="J70" s="44">
        <v>30</v>
      </c>
      <c r="K70" s="27"/>
      <c r="L70" s="8" t="s">
        <v>160</v>
      </c>
      <c r="M70" s="8"/>
      <c r="N70" s="8"/>
      <c r="O70" s="8" t="s">
        <v>339</v>
      </c>
    </row>
    <row r="71" spans="1:15" x14ac:dyDescent="0.25">
      <c r="A71" s="6">
        <v>15</v>
      </c>
      <c r="B71" s="6">
        <v>5311</v>
      </c>
      <c r="C71" s="6">
        <v>5362</v>
      </c>
      <c r="D71" s="6"/>
      <c r="E71" s="6"/>
      <c r="F71" s="7">
        <v>6.45</v>
      </c>
      <c r="G71" s="7">
        <v>3.8</v>
      </c>
      <c r="H71" s="7">
        <v>10</v>
      </c>
      <c r="I71" s="7">
        <v>9.1</v>
      </c>
      <c r="J71" s="7">
        <v>10</v>
      </c>
      <c r="K71" s="7"/>
      <c r="L71" s="8" t="s">
        <v>94</v>
      </c>
      <c r="M71" s="8"/>
      <c r="N71" s="8"/>
      <c r="O71" s="8" t="s">
        <v>339</v>
      </c>
    </row>
    <row r="72" spans="1:15" x14ac:dyDescent="0.25">
      <c r="A72" s="6"/>
      <c r="B72" s="6"/>
      <c r="C72" s="6"/>
      <c r="D72" s="6"/>
      <c r="E72" s="6"/>
      <c r="F72" s="7"/>
      <c r="G72" s="7"/>
      <c r="H72" s="7"/>
      <c r="I72" s="7"/>
      <c r="J72" s="7"/>
      <c r="K72" s="7"/>
      <c r="L72" s="8"/>
      <c r="M72" s="8"/>
      <c r="N72" s="8"/>
      <c r="O72" s="8"/>
    </row>
    <row r="73" spans="1:15" x14ac:dyDescent="0.25">
      <c r="A73" s="29"/>
      <c r="B73" s="28" t="s">
        <v>482</v>
      </c>
      <c r="C73" s="29"/>
      <c r="D73" s="29"/>
      <c r="E73" s="29"/>
      <c r="F73" s="30">
        <v>38192.596700000002</v>
      </c>
      <c r="G73" s="30">
        <v>39321.307099999998</v>
      </c>
      <c r="H73" s="30">
        <v>41531</v>
      </c>
      <c r="I73" s="30">
        <v>14299.29898</v>
      </c>
      <c r="J73" s="30">
        <f>SUM(J26:J71)</f>
        <v>44545</v>
      </c>
      <c r="K73" s="30"/>
      <c r="L73" s="28"/>
      <c r="M73" s="28"/>
      <c r="N73" s="28"/>
      <c r="O73" s="28"/>
    </row>
    <row r="74" spans="1:15" x14ac:dyDescent="0.25">
      <c r="A74" s="6"/>
      <c r="B74" s="6"/>
      <c r="C74" s="6"/>
      <c r="D74" s="6"/>
      <c r="E74" s="6"/>
      <c r="F74" s="7"/>
      <c r="G74" s="7"/>
      <c r="H74" s="7"/>
      <c r="I74" s="7"/>
      <c r="J74" s="7"/>
      <c r="K74" s="7"/>
      <c r="L74" s="8"/>
      <c r="M74" s="8"/>
      <c r="N74" s="8"/>
      <c r="O74" s="8"/>
    </row>
    <row r="75" spans="1:15" x14ac:dyDescent="0.25">
      <c r="A75" s="6">
        <v>15</v>
      </c>
      <c r="B75" s="6">
        <v>5311</v>
      </c>
      <c r="C75" s="6">
        <v>6122</v>
      </c>
      <c r="D75" s="6"/>
      <c r="E75" s="6"/>
      <c r="F75" s="7">
        <v>1000</v>
      </c>
      <c r="G75" s="7">
        <v>1378.9970900000001</v>
      </c>
      <c r="H75" s="7">
        <v>1500</v>
      </c>
      <c r="I75" s="7">
        <v>599.16800000000001</v>
      </c>
      <c r="J75" s="7">
        <v>865</v>
      </c>
      <c r="K75" s="7"/>
      <c r="L75" s="8" t="s">
        <v>355</v>
      </c>
      <c r="M75" s="8"/>
      <c r="N75" s="8"/>
      <c r="O75" s="8" t="s">
        <v>339</v>
      </c>
    </row>
    <row r="76" spans="1:15" x14ac:dyDescent="0.25">
      <c r="A76" s="6">
        <v>15</v>
      </c>
      <c r="B76" s="6">
        <v>5311</v>
      </c>
      <c r="C76" s="6">
        <v>6123</v>
      </c>
      <c r="D76" s="6"/>
      <c r="E76" s="6"/>
      <c r="F76" s="7">
        <v>250</v>
      </c>
      <c r="G76" s="7">
        <v>399.99999000000003</v>
      </c>
      <c r="H76" s="7">
        <v>0</v>
      </c>
      <c r="I76" s="7">
        <v>0</v>
      </c>
      <c r="J76" s="7"/>
      <c r="K76" s="7"/>
      <c r="L76" s="8" t="s">
        <v>356</v>
      </c>
      <c r="M76" s="8"/>
      <c r="N76" s="8"/>
      <c r="O76" s="8" t="s">
        <v>339</v>
      </c>
    </row>
    <row r="77" spans="1:15" x14ac:dyDescent="0.25">
      <c r="A77" s="6"/>
      <c r="B77" s="6"/>
      <c r="C77" s="6"/>
      <c r="D77" s="6"/>
      <c r="E77" s="6"/>
      <c r="F77" s="7"/>
      <c r="G77" s="7"/>
      <c r="H77" s="7"/>
      <c r="I77" s="7"/>
      <c r="J77" s="7"/>
      <c r="K77" s="7"/>
      <c r="L77" s="8"/>
      <c r="M77" s="8"/>
      <c r="N77" s="8"/>
      <c r="O77" s="8"/>
    </row>
    <row r="78" spans="1:15" x14ac:dyDescent="0.25">
      <c r="A78" s="29"/>
      <c r="B78" s="28" t="s">
        <v>483</v>
      </c>
      <c r="C78" s="29"/>
      <c r="D78" s="29"/>
      <c r="E78" s="29"/>
      <c r="F78" s="30">
        <v>1250</v>
      </c>
      <c r="G78" s="30">
        <v>1778.9970800000001</v>
      </c>
      <c r="H78" s="30">
        <v>1500</v>
      </c>
      <c r="I78" s="30">
        <v>599.16800000000001</v>
      </c>
      <c r="J78" s="30">
        <f>SUM(J75:J76)</f>
        <v>865</v>
      </c>
      <c r="K78" s="30"/>
      <c r="L78" s="28"/>
      <c r="M78" s="28"/>
      <c r="N78" s="28"/>
      <c r="O78" s="28"/>
    </row>
    <row r="79" spans="1:15" x14ac:dyDescent="0.25">
      <c r="A79" s="6"/>
      <c r="B79" s="6"/>
      <c r="C79" s="6"/>
      <c r="D79" s="6"/>
      <c r="E79" s="6"/>
      <c r="F79" s="7"/>
      <c r="G79" s="7"/>
      <c r="H79" s="7"/>
      <c r="I79" s="7"/>
      <c r="J79" s="7"/>
      <c r="K79" s="7"/>
      <c r="L79" s="8"/>
      <c r="M79" s="8"/>
      <c r="N79" s="8"/>
      <c r="O79" s="8"/>
    </row>
    <row r="80" spans="1:15" x14ac:dyDescent="0.25">
      <c r="A80" s="31"/>
      <c r="B80" s="31" t="s">
        <v>357</v>
      </c>
      <c r="C80" s="31"/>
      <c r="D80" s="31"/>
      <c r="E80" s="31"/>
      <c r="F80" s="32">
        <v>39442.596700000002</v>
      </c>
      <c r="G80" s="32">
        <v>41100.304179999999</v>
      </c>
      <c r="H80" s="32">
        <v>43031</v>
      </c>
      <c r="I80" s="32">
        <v>14898.466979999999</v>
      </c>
      <c r="J80" s="32">
        <f>J73+J78</f>
        <v>45410</v>
      </c>
      <c r="K80" s="32"/>
      <c r="L80" s="33"/>
      <c r="M80" s="33"/>
      <c r="N80" s="33"/>
      <c r="O80" s="33"/>
    </row>
    <row r="81" spans="1:15" x14ac:dyDescent="0.25">
      <c r="A81" s="6"/>
      <c r="B81" s="6"/>
      <c r="C81" s="6"/>
      <c r="D81" s="6"/>
      <c r="E81" s="6"/>
      <c r="F81" s="7"/>
      <c r="G81" s="7"/>
      <c r="H81" s="7"/>
      <c r="I81" s="7"/>
      <c r="J81" s="7"/>
      <c r="K81" s="7"/>
      <c r="L81" s="8"/>
      <c r="M81" s="8"/>
      <c r="N81" s="8"/>
      <c r="O81" s="8"/>
    </row>
    <row r="82" spans="1:15" x14ac:dyDescent="0.25">
      <c r="A82" s="28"/>
      <c r="B82" s="28" t="s">
        <v>478</v>
      </c>
      <c r="C82" s="29"/>
      <c r="D82" s="29"/>
      <c r="E82" s="30"/>
      <c r="F82" s="30">
        <f>F23-F80</f>
        <v>-29903.118140000002</v>
      </c>
      <c r="G82" s="30">
        <f>G23-G80</f>
        <v>-31119.36694</v>
      </c>
      <c r="H82" s="30">
        <f>H23-H80</f>
        <v>-33331</v>
      </c>
      <c r="I82" s="30">
        <f>I23-I80</f>
        <v>-11369.65899</v>
      </c>
      <c r="J82" s="30">
        <f>J23-J80</f>
        <v>-35710</v>
      </c>
      <c r="K82" s="30"/>
      <c r="L82" s="28"/>
      <c r="M82" s="28"/>
      <c r="N82" s="28"/>
      <c r="O82" s="35"/>
    </row>
    <row r="83" spans="1:15" x14ac:dyDescent="0.25">
      <c r="A83" s="28"/>
      <c r="B83" s="28" t="s">
        <v>479</v>
      </c>
      <c r="C83" s="29"/>
      <c r="D83" s="29"/>
      <c r="E83" s="30"/>
      <c r="F83" s="30">
        <f>F17-F73</f>
        <v>-29153.118140000002</v>
      </c>
      <c r="G83" s="30">
        <f>G17-G73</f>
        <v>-29340.369859999999</v>
      </c>
      <c r="H83" s="30">
        <f>H17-H73</f>
        <v>-31831</v>
      </c>
      <c r="I83" s="30">
        <f>I17-I73</f>
        <v>-10770.49099</v>
      </c>
      <c r="J83" s="30">
        <f>J17-J73</f>
        <v>-34845</v>
      </c>
      <c r="K83" s="30"/>
      <c r="L83" s="28"/>
      <c r="M83" s="28"/>
      <c r="N83" s="28"/>
      <c r="O83" s="35"/>
    </row>
  </sheetData>
  <mergeCells count="2">
    <mergeCell ref="A4:O4"/>
    <mergeCell ref="A25:O25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2" fitToHeight="0" orientation="landscape" r:id="rId1"/>
  <headerFooter>
    <oddFooter>&amp;R (str. &amp;P z &amp;N)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O41"/>
  <sheetViews>
    <sheetView zoomScaleNormal="100" workbookViewId="0">
      <pane ySplit="3" topLeftCell="A4" activePane="bottomLeft" state="frozen"/>
      <selection pane="bottomLeft" activeCell="A5" sqref="A5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55.25" style="13" bestFit="1" customWidth="1"/>
    <col min="13" max="13" width="9.875" style="13" bestFit="1" customWidth="1"/>
    <col min="14" max="14" width="69.875" style="13" bestFit="1" customWidth="1"/>
    <col min="15" max="15" width="28.75" style="13" bestFit="1" customWidth="1"/>
    <col min="16" max="16384" width="9" style="14"/>
  </cols>
  <sheetData>
    <row r="1" spans="1:15" s="51" customFormat="1" ht="21" x14ac:dyDescent="0.25">
      <c r="A1" s="9" t="s">
        <v>673</v>
      </c>
      <c r="B1" s="10"/>
      <c r="C1" s="10"/>
      <c r="D1" s="10"/>
      <c r="E1" s="10"/>
      <c r="F1" s="50"/>
      <c r="G1" s="50"/>
      <c r="H1" s="50"/>
      <c r="I1" s="50"/>
      <c r="L1" s="52"/>
      <c r="M1" s="52"/>
      <c r="N1" s="52"/>
      <c r="O1" s="52"/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16</v>
      </c>
      <c r="B5" s="6"/>
      <c r="C5" s="6">
        <v>4122</v>
      </c>
      <c r="D5" s="6"/>
      <c r="E5" s="6">
        <v>14004</v>
      </c>
      <c r="F5" s="7">
        <v>16.914999999999999</v>
      </c>
      <c r="G5" s="7">
        <v>9.8350000000000009</v>
      </c>
      <c r="H5" s="7">
        <v>0</v>
      </c>
      <c r="I5" s="7">
        <v>11</v>
      </c>
      <c r="J5" s="27"/>
      <c r="K5" s="27"/>
      <c r="L5" s="8" t="s">
        <v>111</v>
      </c>
      <c r="M5" s="8"/>
      <c r="N5" s="8" t="s">
        <v>299</v>
      </c>
      <c r="O5" s="8"/>
    </row>
    <row r="6" spans="1:15" x14ac:dyDescent="0.25">
      <c r="A6" s="6">
        <v>16</v>
      </c>
      <c r="B6" s="6"/>
      <c r="C6" s="6">
        <v>4122</v>
      </c>
      <c r="D6" s="6"/>
      <c r="E6" s="6">
        <v>14022</v>
      </c>
      <c r="F6" s="7">
        <v>0</v>
      </c>
      <c r="G6" s="7">
        <v>99.5</v>
      </c>
      <c r="H6" s="7">
        <v>0</v>
      </c>
      <c r="I6" s="7">
        <v>0</v>
      </c>
      <c r="J6" s="27"/>
      <c r="K6" s="27"/>
      <c r="L6" s="8" t="s">
        <v>111</v>
      </c>
      <c r="M6" s="8"/>
      <c r="N6" s="8" t="s">
        <v>358</v>
      </c>
      <c r="O6" s="8"/>
    </row>
    <row r="7" spans="1:15" x14ac:dyDescent="0.25">
      <c r="A7" s="6">
        <v>16</v>
      </c>
      <c r="B7" s="6">
        <v>5512</v>
      </c>
      <c r="C7" s="6">
        <v>2310</v>
      </c>
      <c r="D7" s="6"/>
      <c r="E7" s="6"/>
      <c r="F7" s="7">
        <v>0</v>
      </c>
      <c r="G7" s="7">
        <v>8.3620000000000001</v>
      </c>
      <c r="H7" s="7">
        <v>0</v>
      </c>
      <c r="I7" s="7">
        <v>0</v>
      </c>
      <c r="J7" s="27"/>
      <c r="K7" s="27"/>
      <c r="L7" s="8" t="s">
        <v>133</v>
      </c>
      <c r="M7" s="8"/>
      <c r="N7" s="8"/>
      <c r="O7" s="8" t="s">
        <v>288</v>
      </c>
    </row>
    <row r="8" spans="1:15" x14ac:dyDescent="0.25">
      <c r="A8" s="6">
        <v>16</v>
      </c>
      <c r="B8" s="6">
        <v>5512</v>
      </c>
      <c r="C8" s="6">
        <v>2324</v>
      </c>
      <c r="D8" s="6"/>
      <c r="E8" s="6"/>
      <c r="F8" s="7">
        <v>73.787949999999995</v>
      </c>
      <c r="G8" s="7">
        <v>78.217429999999993</v>
      </c>
      <c r="H8" s="7">
        <v>0</v>
      </c>
      <c r="I8" s="7">
        <v>0.214</v>
      </c>
      <c r="J8" s="7"/>
      <c r="K8" s="7"/>
      <c r="L8" s="8" t="s">
        <v>49</v>
      </c>
      <c r="M8" s="8"/>
      <c r="N8" s="8"/>
      <c r="O8" s="8" t="s">
        <v>288</v>
      </c>
    </row>
    <row r="9" spans="1:15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8"/>
      <c r="M9" s="8"/>
      <c r="N9" s="8"/>
      <c r="O9" s="8"/>
    </row>
    <row r="10" spans="1:15" ht="16.5" customHeight="1" x14ac:dyDescent="0.25">
      <c r="A10" s="29"/>
      <c r="B10" s="28" t="s">
        <v>481</v>
      </c>
      <c r="C10" s="29"/>
      <c r="D10" s="29"/>
      <c r="E10" s="29"/>
      <c r="F10" s="30">
        <v>90.702950000000001</v>
      </c>
      <c r="G10" s="30">
        <v>195.91443000000001</v>
      </c>
      <c r="H10" s="30">
        <v>0</v>
      </c>
      <c r="I10" s="30">
        <v>11.214</v>
      </c>
      <c r="J10" s="30">
        <f>SUM(J5:J8)</f>
        <v>0</v>
      </c>
      <c r="K10" s="30"/>
      <c r="L10" s="28"/>
      <c r="M10" s="28"/>
      <c r="N10" s="28"/>
      <c r="O10" s="28"/>
    </row>
    <row r="11" spans="1:15" x14ac:dyDescent="0.25">
      <c r="A11" s="6"/>
      <c r="B11" s="6"/>
      <c r="C11" s="6"/>
      <c r="D11" s="6"/>
      <c r="E11" s="6"/>
      <c r="F11" s="7"/>
      <c r="G11" s="7"/>
      <c r="H11" s="7"/>
      <c r="I11" s="7"/>
      <c r="J11" s="7"/>
      <c r="K11" s="7"/>
      <c r="L11" s="8"/>
      <c r="M11" s="8"/>
      <c r="N11" s="8"/>
      <c r="O11" s="8"/>
    </row>
    <row r="12" spans="1:15" x14ac:dyDescent="0.25">
      <c r="A12" s="31"/>
      <c r="B12" s="31" t="s">
        <v>359</v>
      </c>
      <c r="C12" s="31"/>
      <c r="D12" s="31"/>
      <c r="E12" s="31"/>
      <c r="F12" s="32">
        <v>90.702950000000001</v>
      </c>
      <c r="G12" s="32">
        <v>195.91443000000001</v>
      </c>
      <c r="H12" s="32">
        <v>0</v>
      </c>
      <c r="I12" s="32">
        <v>11.214</v>
      </c>
      <c r="J12" s="32">
        <f>J10</f>
        <v>0</v>
      </c>
      <c r="K12" s="32"/>
      <c r="L12" s="33"/>
      <c r="M12" s="33"/>
      <c r="N12" s="33"/>
      <c r="O12" s="33"/>
    </row>
    <row r="13" spans="1:15" x14ac:dyDescent="0.25">
      <c r="A13" s="6"/>
      <c r="B13" s="6"/>
      <c r="C13" s="6"/>
      <c r="D13" s="6"/>
      <c r="E13" s="6"/>
      <c r="F13" s="7"/>
      <c r="G13" s="7"/>
      <c r="H13" s="7"/>
      <c r="I13" s="7"/>
      <c r="J13" s="7"/>
      <c r="K13" s="7"/>
      <c r="L13" s="8"/>
      <c r="M13" s="8"/>
      <c r="N13" s="8"/>
      <c r="O13" s="8"/>
    </row>
    <row r="14" spans="1:15" x14ac:dyDescent="0.25">
      <c r="A14" s="93" t="s">
        <v>680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</row>
    <row r="15" spans="1:15" x14ac:dyDescent="0.25">
      <c r="A15" s="6">
        <v>16</v>
      </c>
      <c r="B15" s="6">
        <v>5512</v>
      </c>
      <c r="C15" s="6">
        <v>5021</v>
      </c>
      <c r="D15" s="6"/>
      <c r="E15" s="6"/>
      <c r="F15" s="7">
        <v>509.27600000000001</v>
      </c>
      <c r="G15" s="7">
        <v>513.52200000000005</v>
      </c>
      <c r="H15" s="7">
        <v>542</v>
      </c>
      <c r="I15" s="7">
        <v>168.67400000000001</v>
      </c>
      <c r="J15" s="7">
        <v>542</v>
      </c>
      <c r="K15" s="7"/>
      <c r="L15" s="8" t="s">
        <v>242</v>
      </c>
      <c r="M15" s="8"/>
      <c r="N15" s="8"/>
      <c r="O15" s="8" t="s">
        <v>288</v>
      </c>
    </row>
    <row r="16" spans="1:15" x14ac:dyDescent="0.25">
      <c r="A16" s="6">
        <v>16</v>
      </c>
      <c r="B16" s="6">
        <v>5512</v>
      </c>
      <c r="C16" s="6">
        <v>5132</v>
      </c>
      <c r="D16" s="6"/>
      <c r="E16" s="6"/>
      <c r="F16" s="7">
        <v>109.261</v>
      </c>
      <c r="G16" s="7">
        <v>0.65600000000000003</v>
      </c>
      <c r="H16" s="7">
        <v>80</v>
      </c>
      <c r="I16" s="7">
        <v>0</v>
      </c>
      <c r="J16" s="44">
        <v>50</v>
      </c>
      <c r="K16" s="27"/>
      <c r="L16" s="8" t="s">
        <v>345</v>
      </c>
      <c r="M16" s="8"/>
      <c r="N16" s="8"/>
      <c r="O16" s="8" t="s">
        <v>288</v>
      </c>
    </row>
    <row r="17" spans="1:15" x14ac:dyDescent="0.25">
      <c r="A17" s="6">
        <v>16</v>
      </c>
      <c r="B17" s="6">
        <v>5512</v>
      </c>
      <c r="C17" s="6">
        <v>5132</v>
      </c>
      <c r="D17" s="6"/>
      <c r="E17" s="6">
        <v>14004</v>
      </c>
      <c r="F17" s="7">
        <v>3.38</v>
      </c>
      <c r="G17" s="7">
        <v>8.2200000000000006</v>
      </c>
      <c r="H17" s="7">
        <v>0</v>
      </c>
      <c r="I17" s="7">
        <v>0</v>
      </c>
      <c r="J17" s="44">
        <v>0</v>
      </c>
      <c r="K17" s="27"/>
      <c r="L17" s="8" t="s">
        <v>345</v>
      </c>
      <c r="M17" s="8"/>
      <c r="N17" s="8" t="s">
        <v>299</v>
      </c>
      <c r="O17" s="8" t="s">
        <v>288</v>
      </c>
    </row>
    <row r="18" spans="1:15" x14ac:dyDescent="0.25">
      <c r="A18" s="6">
        <v>16</v>
      </c>
      <c r="B18" s="6">
        <v>5512</v>
      </c>
      <c r="C18" s="6">
        <v>5132</v>
      </c>
      <c r="D18" s="6"/>
      <c r="E18" s="6">
        <v>14022</v>
      </c>
      <c r="F18" s="7">
        <v>0</v>
      </c>
      <c r="G18" s="7">
        <v>77.296000000000006</v>
      </c>
      <c r="H18" s="7">
        <v>0</v>
      </c>
      <c r="I18" s="7">
        <v>0</v>
      </c>
      <c r="J18" s="44">
        <v>0</v>
      </c>
      <c r="K18" s="27"/>
      <c r="L18" s="8" t="s">
        <v>345</v>
      </c>
      <c r="M18" s="8"/>
      <c r="N18" s="8" t="s">
        <v>358</v>
      </c>
      <c r="O18" s="8" t="s">
        <v>288</v>
      </c>
    </row>
    <row r="19" spans="1:15" x14ac:dyDescent="0.25">
      <c r="A19" s="6">
        <v>16</v>
      </c>
      <c r="B19" s="6">
        <v>5512</v>
      </c>
      <c r="C19" s="6">
        <v>5133</v>
      </c>
      <c r="D19" s="6"/>
      <c r="E19" s="6"/>
      <c r="F19" s="7">
        <v>0.22900000000000001</v>
      </c>
      <c r="G19" s="7">
        <v>0</v>
      </c>
      <c r="H19" s="7">
        <v>1</v>
      </c>
      <c r="I19" s="7">
        <v>0</v>
      </c>
      <c r="J19" s="44">
        <v>1</v>
      </c>
      <c r="K19" s="27"/>
      <c r="L19" s="8" t="s">
        <v>360</v>
      </c>
      <c r="M19" s="8"/>
      <c r="N19" s="8"/>
      <c r="O19" s="8" t="s">
        <v>288</v>
      </c>
    </row>
    <row r="20" spans="1:15" x14ac:dyDescent="0.25">
      <c r="A20" s="6">
        <v>16</v>
      </c>
      <c r="B20" s="6">
        <v>5512</v>
      </c>
      <c r="C20" s="6">
        <v>5134</v>
      </c>
      <c r="D20" s="6"/>
      <c r="E20" s="6"/>
      <c r="F20" s="7">
        <v>0</v>
      </c>
      <c r="G20" s="7">
        <v>0</v>
      </c>
      <c r="H20" s="7">
        <v>5</v>
      </c>
      <c r="I20" s="7">
        <v>0</v>
      </c>
      <c r="J20" s="44">
        <v>3</v>
      </c>
      <c r="K20" s="27"/>
      <c r="L20" s="8" t="s">
        <v>346</v>
      </c>
      <c r="M20" s="8"/>
      <c r="N20" s="8"/>
      <c r="O20" s="8" t="s">
        <v>288</v>
      </c>
    </row>
    <row r="21" spans="1:15" x14ac:dyDescent="0.25">
      <c r="A21" s="6">
        <v>16</v>
      </c>
      <c r="B21" s="6">
        <v>5512</v>
      </c>
      <c r="C21" s="6">
        <v>5137</v>
      </c>
      <c r="D21" s="6"/>
      <c r="E21" s="6"/>
      <c r="F21" s="7">
        <v>90.705200000000005</v>
      </c>
      <c r="G21" s="7">
        <v>164.14750000000001</v>
      </c>
      <c r="H21" s="7">
        <v>45</v>
      </c>
      <c r="I21" s="7">
        <v>7.218</v>
      </c>
      <c r="J21" s="44">
        <v>30</v>
      </c>
      <c r="K21" s="27"/>
      <c r="L21" s="8" t="s">
        <v>81</v>
      </c>
      <c r="M21" s="8"/>
      <c r="N21" s="8"/>
      <c r="O21" s="8" t="s">
        <v>288</v>
      </c>
    </row>
    <row r="22" spans="1:15" x14ac:dyDescent="0.25">
      <c r="A22" s="6">
        <v>16</v>
      </c>
      <c r="B22" s="6">
        <v>5512</v>
      </c>
      <c r="C22" s="6">
        <v>5137</v>
      </c>
      <c r="D22" s="6"/>
      <c r="E22" s="6">
        <v>14022</v>
      </c>
      <c r="F22" s="7">
        <v>0</v>
      </c>
      <c r="G22" s="7">
        <v>22.204000000000001</v>
      </c>
      <c r="H22" s="7">
        <v>0</v>
      </c>
      <c r="I22" s="7">
        <v>0</v>
      </c>
      <c r="J22" s="44">
        <v>0</v>
      </c>
      <c r="K22" s="27"/>
      <c r="L22" s="8" t="s">
        <v>81</v>
      </c>
      <c r="M22" s="8"/>
      <c r="N22" s="8" t="s">
        <v>358</v>
      </c>
      <c r="O22" s="8" t="s">
        <v>288</v>
      </c>
    </row>
    <row r="23" spans="1:15" x14ac:dyDescent="0.25">
      <c r="A23" s="6">
        <v>16</v>
      </c>
      <c r="B23" s="6">
        <v>5512</v>
      </c>
      <c r="C23" s="6">
        <v>5139</v>
      </c>
      <c r="D23" s="6"/>
      <c r="E23" s="6"/>
      <c r="F23" s="7">
        <v>61.524000000000001</v>
      </c>
      <c r="G23" s="7">
        <v>31.803699999999999</v>
      </c>
      <c r="H23" s="7">
        <v>50</v>
      </c>
      <c r="I23" s="7">
        <v>5.4569999999999999</v>
      </c>
      <c r="J23" s="44">
        <v>40</v>
      </c>
      <c r="K23" s="27"/>
      <c r="L23" s="8" t="s">
        <v>82</v>
      </c>
      <c r="M23" s="8"/>
      <c r="N23" s="8"/>
      <c r="O23" s="8" t="s">
        <v>288</v>
      </c>
    </row>
    <row r="24" spans="1:15" x14ac:dyDescent="0.25">
      <c r="A24" s="6">
        <v>16</v>
      </c>
      <c r="B24" s="6">
        <v>5512</v>
      </c>
      <c r="C24" s="6">
        <v>5151</v>
      </c>
      <c r="D24" s="6"/>
      <c r="E24" s="6"/>
      <c r="F24" s="7">
        <v>12.382999999999999</v>
      </c>
      <c r="G24" s="7">
        <v>8.2739999999999991</v>
      </c>
      <c r="H24" s="7">
        <v>23</v>
      </c>
      <c r="I24" s="7">
        <v>2.927</v>
      </c>
      <c r="J24" s="44">
        <v>20</v>
      </c>
      <c r="K24" s="27"/>
      <c r="L24" s="8" t="s">
        <v>142</v>
      </c>
      <c r="M24" s="8"/>
      <c r="N24" s="8"/>
      <c r="O24" s="8" t="s">
        <v>288</v>
      </c>
    </row>
    <row r="25" spans="1:15" x14ac:dyDescent="0.25">
      <c r="A25" s="6">
        <v>16</v>
      </c>
      <c r="B25" s="6">
        <v>5512</v>
      </c>
      <c r="C25" s="6">
        <v>5153</v>
      </c>
      <c r="D25" s="6"/>
      <c r="E25" s="6"/>
      <c r="F25" s="7">
        <v>143.88</v>
      </c>
      <c r="G25" s="7">
        <v>83.57</v>
      </c>
      <c r="H25" s="7">
        <v>110</v>
      </c>
      <c r="I25" s="7">
        <v>33.75</v>
      </c>
      <c r="J25" s="44">
        <v>110</v>
      </c>
      <c r="K25" s="27"/>
      <c r="L25" s="8" t="s">
        <v>143</v>
      </c>
      <c r="M25" s="8"/>
      <c r="N25" s="8"/>
      <c r="O25" s="8" t="s">
        <v>288</v>
      </c>
    </row>
    <row r="26" spans="1:15" x14ac:dyDescent="0.25">
      <c r="A26" s="6">
        <v>16</v>
      </c>
      <c r="B26" s="6">
        <v>5512</v>
      </c>
      <c r="C26" s="6">
        <v>5154</v>
      </c>
      <c r="D26" s="6"/>
      <c r="E26" s="6"/>
      <c r="F26" s="7">
        <v>23.28</v>
      </c>
      <c r="G26" s="7">
        <v>14.37</v>
      </c>
      <c r="H26" s="7">
        <v>45</v>
      </c>
      <c r="I26" s="7">
        <v>5.21</v>
      </c>
      <c r="J26" s="44">
        <v>30</v>
      </c>
      <c r="K26" s="27"/>
      <c r="L26" s="8" t="s">
        <v>144</v>
      </c>
      <c r="M26" s="8"/>
      <c r="N26" s="8"/>
      <c r="O26" s="8" t="s">
        <v>288</v>
      </c>
    </row>
    <row r="27" spans="1:15" x14ac:dyDescent="0.25">
      <c r="A27" s="6">
        <v>16</v>
      </c>
      <c r="B27" s="6">
        <v>5512</v>
      </c>
      <c r="C27" s="6">
        <v>5156</v>
      </c>
      <c r="D27" s="6"/>
      <c r="E27" s="6"/>
      <c r="F27" s="7">
        <v>7.5587999999999997</v>
      </c>
      <c r="G27" s="7">
        <v>17.305299999999999</v>
      </c>
      <c r="H27" s="7">
        <v>50</v>
      </c>
      <c r="I27" s="7">
        <v>5.5709999999999997</v>
      </c>
      <c r="J27" s="44">
        <v>45</v>
      </c>
      <c r="K27" s="27"/>
      <c r="L27" s="8" t="s">
        <v>244</v>
      </c>
      <c r="M27" s="8"/>
      <c r="N27" s="8"/>
      <c r="O27" s="8" t="s">
        <v>288</v>
      </c>
    </row>
    <row r="28" spans="1:15" x14ac:dyDescent="0.25">
      <c r="A28" s="6">
        <v>16</v>
      </c>
      <c r="B28" s="6">
        <v>5512</v>
      </c>
      <c r="C28" s="6">
        <v>5156</v>
      </c>
      <c r="D28" s="6"/>
      <c r="E28" s="6">
        <v>14004</v>
      </c>
      <c r="F28" s="7">
        <v>13.535</v>
      </c>
      <c r="G28" s="7">
        <v>1.615</v>
      </c>
      <c r="H28" s="7">
        <v>0</v>
      </c>
      <c r="I28" s="7">
        <v>0</v>
      </c>
      <c r="J28" s="44">
        <v>0</v>
      </c>
      <c r="K28" s="27"/>
      <c r="L28" s="8" t="s">
        <v>244</v>
      </c>
      <c r="M28" s="8"/>
      <c r="N28" s="8" t="s">
        <v>299</v>
      </c>
      <c r="O28" s="8" t="s">
        <v>288</v>
      </c>
    </row>
    <row r="29" spans="1:15" x14ac:dyDescent="0.25">
      <c r="A29" s="6">
        <v>16</v>
      </c>
      <c r="B29" s="6">
        <v>5512</v>
      </c>
      <c r="C29" s="6">
        <v>5162</v>
      </c>
      <c r="D29" s="6"/>
      <c r="E29" s="6"/>
      <c r="F29" s="7">
        <v>15.56277</v>
      </c>
      <c r="G29" s="7">
        <v>6.0780000000000003</v>
      </c>
      <c r="H29" s="7">
        <v>15</v>
      </c>
      <c r="I29" s="7">
        <v>2.23</v>
      </c>
      <c r="J29" s="44">
        <v>10</v>
      </c>
      <c r="K29" s="27"/>
      <c r="L29" s="8" t="s">
        <v>145</v>
      </c>
      <c r="M29" s="8"/>
      <c r="N29" s="8"/>
      <c r="O29" s="8" t="s">
        <v>288</v>
      </c>
    </row>
    <row r="30" spans="1:15" x14ac:dyDescent="0.25">
      <c r="A30" s="6">
        <v>16</v>
      </c>
      <c r="B30" s="6">
        <v>5512</v>
      </c>
      <c r="C30" s="6">
        <v>5163</v>
      </c>
      <c r="D30" s="6"/>
      <c r="E30" s="6"/>
      <c r="F30" s="7">
        <v>63.087150000000001</v>
      </c>
      <c r="G30" s="7">
        <v>39.464010000000002</v>
      </c>
      <c r="H30" s="7">
        <v>65</v>
      </c>
      <c r="I30" s="7">
        <v>38.385060000000003</v>
      </c>
      <c r="J30" s="44">
        <v>65</v>
      </c>
      <c r="K30" s="27"/>
      <c r="L30" s="8" t="s">
        <v>93</v>
      </c>
      <c r="M30" s="8"/>
      <c r="N30" s="8"/>
      <c r="O30" s="8" t="s">
        <v>288</v>
      </c>
    </row>
    <row r="31" spans="1:15" x14ac:dyDescent="0.25">
      <c r="A31" s="6">
        <v>16</v>
      </c>
      <c r="B31" s="6">
        <v>5512</v>
      </c>
      <c r="C31" s="6">
        <v>5167</v>
      </c>
      <c r="D31" s="6"/>
      <c r="E31" s="6"/>
      <c r="F31" s="7">
        <v>0</v>
      </c>
      <c r="G31" s="7">
        <v>0</v>
      </c>
      <c r="H31" s="7">
        <v>5</v>
      </c>
      <c r="I31" s="7">
        <v>0</v>
      </c>
      <c r="J31" s="44">
        <v>0</v>
      </c>
      <c r="K31" s="27"/>
      <c r="L31" s="8" t="s">
        <v>194</v>
      </c>
      <c r="M31" s="8"/>
      <c r="N31" s="8"/>
      <c r="O31" s="8" t="s">
        <v>288</v>
      </c>
    </row>
    <row r="32" spans="1:15" x14ac:dyDescent="0.25">
      <c r="A32" s="6">
        <v>16</v>
      </c>
      <c r="B32" s="6">
        <v>5512</v>
      </c>
      <c r="C32" s="6">
        <v>5169</v>
      </c>
      <c r="D32" s="6"/>
      <c r="E32" s="6"/>
      <c r="F32" s="7">
        <v>43.911999999999999</v>
      </c>
      <c r="G32" s="7">
        <v>51.910690000000002</v>
      </c>
      <c r="H32" s="7">
        <v>75</v>
      </c>
      <c r="I32" s="7">
        <v>14.6556</v>
      </c>
      <c r="J32" s="44">
        <v>40</v>
      </c>
      <c r="K32" s="27"/>
      <c r="L32" s="8" t="s">
        <v>84</v>
      </c>
      <c r="M32" s="8"/>
      <c r="N32" s="8"/>
      <c r="O32" s="8" t="s">
        <v>288</v>
      </c>
    </row>
    <row r="33" spans="1:15" x14ac:dyDescent="0.25">
      <c r="A33" s="6">
        <v>16</v>
      </c>
      <c r="B33" s="6">
        <v>5512</v>
      </c>
      <c r="C33" s="6">
        <v>5171</v>
      </c>
      <c r="D33" s="6"/>
      <c r="E33" s="6"/>
      <c r="F33" s="7">
        <v>39.134999999999998</v>
      </c>
      <c r="G33" s="7">
        <v>174.54674</v>
      </c>
      <c r="H33" s="7">
        <v>75</v>
      </c>
      <c r="I33" s="7">
        <v>0</v>
      </c>
      <c r="J33" s="7">
        <v>70</v>
      </c>
      <c r="K33" s="7"/>
      <c r="L33" s="8" t="s">
        <v>146</v>
      </c>
      <c r="M33" s="8"/>
      <c r="N33" s="8"/>
      <c r="O33" s="8" t="s">
        <v>288</v>
      </c>
    </row>
    <row r="34" spans="1:15" x14ac:dyDescent="0.25">
      <c r="A34" s="6">
        <v>16</v>
      </c>
      <c r="B34" s="6">
        <v>5512</v>
      </c>
      <c r="C34" s="6">
        <v>5181</v>
      </c>
      <c r="D34" s="6"/>
      <c r="E34" s="6"/>
      <c r="F34" s="7">
        <v>0</v>
      </c>
      <c r="G34" s="7">
        <v>0</v>
      </c>
      <c r="H34" s="7">
        <v>0</v>
      </c>
      <c r="I34" s="7">
        <v>528.59634000000005</v>
      </c>
      <c r="J34" s="7"/>
      <c r="K34" s="7"/>
      <c r="L34" s="8" t="s">
        <v>361</v>
      </c>
      <c r="M34" s="8"/>
      <c r="N34" s="8"/>
      <c r="O34" s="8" t="s">
        <v>288</v>
      </c>
    </row>
    <row r="35" spans="1:15" x14ac:dyDescent="0.25">
      <c r="A35" s="6"/>
      <c r="B35" s="6"/>
      <c r="C35" s="6"/>
      <c r="D35" s="6"/>
      <c r="E35" s="6"/>
      <c r="F35" s="7"/>
      <c r="G35" s="7"/>
      <c r="H35" s="7"/>
      <c r="I35" s="7"/>
      <c r="J35" s="7"/>
      <c r="K35" s="7"/>
      <c r="L35" s="8"/>
      <c r="M35" s="8"/>
      <c r="N35" s="8"/>
      <c r="O35" s="8"/>
    </row>
    <row r="36" spans="1:15" x14ac:dyDescent="0.25">
      <c r="A36" s="29"/>
      <c r="B36" s="28" t="s">
        <v>482</v>
      </c>
      <c r="C36" s="29"/>
      <c r="D36" s="29"/>
      <c r="E36" s="29"/>
      <c r="F36" s="30">
        <v>1136.70892</v>
      </c>
      <c r="G36" s="30">
        <v>1214.9829400000001</v>
      </c>
      <c r="H36" s="30">
        <v>1186</v>
      </c>
      <c r="I36" s="30">
        <v>812.67399999999998</v>
      </c>
      <c r="J36" s="30">
        <f>SUM(J15:J34)</f>
        <v>1056</v>
      </c>
      <c r="K36" s="30"/>
      <c r="L36" s="28"/>
      <c r="M36" s="28"/>
      <c r="N36" s="28"/>
      <c r="O36" s="28"/>
    </row>
    <row r="37" spans="1:15" x14ac:dyDescent="0.25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  <c r="L37" s="8"/>
      <c r="M37" s="8"/>
      <c r="N37" s="8"/>
      <c r="O37" s="8"/>
    </row>
    <row r="38" spans="1:15" x14ac:dyDescent="0.25">
      <c r="A38" s="31"/>
      <c r="B38" s="31" t="s">
        <v>362</v>
      </c>
      <c r="C38" s="31"/>
      <c r="D38" s="31"/>
      <c r="E38" s="31"/>
      <c r="F38" s="32">
        <v>1136.70892</v>
      </c>
      <c r="G38" s="32">
        <v>1214.9829400000001</v>
      </c>
      <c r="H38" s="32">
        <v>1186</v>
      </c>
      <c r="I38" s="32">
        <v>812.67399999999998</v>
      </c>
      <c r="J38" s="32">
        <f>J36</f>
        <v>1056</v>
      </c>
      <c r="K38" s="32"/>
      <c r="L38" s="33"/>
      <c r="M38" s="33"/>
      <c r="N38" s="33"/>
      <c r="O38" s="33"/>
    </row>
    <row r="39" spans="1:15" x14ac:dyDescent="0.25">
      <c r="A39" s="6"/>
      <c r="B39" s="6"/>
      <c r="C39" s="6"/>
      <c r="D39" s="6"/>
      <c r="E39" s="6"/>
      <c r="F39" s="7"/>
      <c r="G39" s="7"/>
      <c r="H39" s="7"/>
      <c r="I39" s="7"/>
      <c r="J39" s="7"/>
      <c r="K39" s="7"/>
      <c r="L39" s="8"/>
      <c r="M39" s="8"/>
      <c r="N39" s="8"/>
      <c r="O39" s="8"/>
    </row>
    <row r="40" spans="1:15" x14ac:dyDescent="0.25">
      <c r="A40" s="28"/>
      <c r="B40" s="28" t="s">
        <v>478</v>
      </c>
      <c r="C40" s="29"/>
      <c r="D40" s="29"/>
      <c r="E40" s="30" t="e">
        <f>#REF!-E28</f>
        <v>#REF!</v>
      </c>
      <c r="F40" s="30">
        <f>F12-F38</f>
        <v>-1046.0059699999999</v>
      </c>
      <c r="G40" s="30">
        <f>G12-G38</f>
        <v>-1019.0685100000001</v>
      </c>
      <c r="H40" s="30">
        <f>H12-H38</f>
        <v>-1186</v>
      </c>
      <c r="I40" s="30">
        <f>I12-I38</f>
        <v>-801.45999999999992</v>
      </c>
      <c r="J40" s="30">
        <f>J12-J38</f>
        <v>-1056</v>
      </c>
      <c r="K40" s="30"/>
      <c r="L40" s="28"/>
      <c r="M40" s="28"/>
      <c r="N40" s="28"/>
      <c r="O40" s="35"/>
    </row>
    <row r="41" spans="1:15" x14ac:dyDescent="0.25">
      <c r="A41" s="28"/>
      <c r="B41" s="28" t="s">
        <v>479</v>
      </c>
      <c r="C41" s="29"/>
      <c r="D41" s="29"/>
      <c r="E41" s="30" t="e">
        <f>#REF!-E21</f>
        <v>#REF!</v>
      </c>
      <c r="F41" s="30">
        <f>F10-F36</f>
        <v>-1046.0059699999999</v>
      </c>
      <c r="G41" s="30">
        <f>G10-G36</f>
        <v>-1019.0685100000001</v>
      </c>
      <c r="H41" s="30">
        <f>H10-H36</f>
        <v>-1186</v>
      </c>
      <c r="I41" s="30">
        <f>I10-I36</f>
        <v>-801.45999999999992</v>
      </c>
      <c r="J41" s="30">
        <f>J10-J36</f>
        <v>-1056</v>
      </c>
      <c r="K41" s="30"/>
      <c r="L41" s="28"/>
      <c r="M41" s="28"/>
      <c r="N41" s="28"/>
      <c r="O41" s="35"/>
    </row>
  </sheetData>
  <mergeCells count="2">
    <mergeCell ref="A14:O14"/>
    <mergeCell ref="A4:O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6" fitToHeight="0" orientation="landscape" r:id="rId1"/>
  <headerFooter>
    <oddFooter>&amp;R (str. &amp;P z &amp;N)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O163"/>
  <sheetViews>
    <sheetView zoomScaleNormal="100" workbookViewId="0">
      <pane ySplit="3" topLeftCell="A4" activePane="bottomLeft" state="frozen"/>
      <selection pane="bottomLeft" activeCell="N79" sqref="A79:N79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0" width="14.25" style="14" customWidth="1"/>
    <col min="11" max="11" width="9.375" style="14" bestFit="1" customWidth="1"/>
    <col min="12" max="12" width="69" style="13" bestFit="1" customWidth="1"/>
    <col min="13" max="13" width="48.125" style="13" bestFit="1" customWidth="1"/>
    <col min="14" max="14" width="73.75" style="13" bestFit="1" customWidth="1"/>
    <col min="15" max="15" width="60.5" style="13" bestFit="1" customWidth="1"/>
    <col min="16" max="16384" width="9" style="14"/>
  </cols>
  <sheetData>
    <row r="1" spans="1:15" ht="21" x14ac:dyDescent="0.25">
      <c r="A1" s="9" t="s">
        <v>674</v>
      </c>
      <c r="B1" s="9"/>
      <c r="C1" s="9"/>
      <c r="D1" s="9"/>
      <c r="E1" s="9"/>
      <c r="F1" s="53"/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101" t="s">
        <v>681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1:15" x14ac:dyDescent="0.25">
      <c r="A5" s="6">
        <v>17</v>
      </c>
      <c r="B5" s="6"/>
      <c r="C5" s="6">
        <v>2420</v>
      </c>
      <c r="D5" s="6"/>
      <c r="E5" s="6"/>
      <c r="F5" s="7">
        <v>63.876510000000003</v>
      </c>
      <c r="G5" s="7">
        <v>42.178570000000001</v>
      </c>
      <c r="H5" s="7">
        <v>100</v>
      </c>
      <c r="I5" s="7">
        <v>44.576059999999998</v>
      </c>
      <c r="J5" s="72">
        <v>100</v>
      </c>
      <c r="K5" s="27"/>
      <c r="L5" s="8" t="s">
        <v>36</v>
      </c>
      <c r="M5" s="8"/>
      <c r="N5" s="8"/>
      <c r="O5" s="8"/>
    </row>
    <row r="6" spans="1:15" x14ac:dyDescent="0.25">
      <c r="A6" s="6">
        <v>17</v>
      </c>
      <c r="B6" s="6"/>
      <c r="C6" s="6">
        <v>2460</v>
      </c>
      <c r="D6" s="6"/>
      <c r="E6" s="6"/>
      <c r="F6" s="7">
        <v>1120.3458700000001</v>
      </c>
      <c r="G6" s="7">
        <v>747.63367000000005</v>
      </c>
      <c r="H6" s="7">
        <v>1000</v>
      </c>
      <c r="I6" s="7">
        <v>249.26509999999999</v>
      </c>
      <c r="J6" s="72">
        <v>600</v>
      </c>
      <c r="K6" s="27"/>
      <c r="L6" s="8" t="s">
        <v>363</v>
      </c>
      <c r="M6" s="8"/>
      <c r="N6" s="8"/>
      <c r="O6" s="8"/>
    </row>
    <row r="7" spans="1:15" x14ac:dyDescent="0.25">
      <c r="A7" s="6">
        <v>17</v>
      </c>
      <c r="B7" s="6"/>
      <c r="C7" s="6">
        <v>4116</v>
      </c>
      <c r="D7" s="6"/>
      <c r="E7" s="6">
        <v>34054</v>
      </c>
      <c r="F7" s="7">
        <v>400</v>
      </c>
      <c r="G7" s="7">
        <v>371</v>
      </c>
      <c r="H7" s="7">
        <v>0</v>
      </c>
      <c r="I7" s="7">
        <v>0</v>
      </c>
      <c r="J7" s="73"/>
      <c r="K7" s="27"/>
      <c r="L7" s="8" t="s">
        <v>166</v>
      </c>
      <c r="M7" s="8"/>
      <c r="N7" s="8" t="s">
        <v>364</v>
      </c>
      <c r="O7" s="8"/>
    </row>
    <row r="8" spans="1:15" x14ac:dyDescent="0.25">
      <c r="A8" s="6">
        <v>17</v>
      </c>
      <c r="B8" s="6">
        <v>2212</v>
      </c>
      <c r="C8" s="6">
        <v>2324</v>
      </c>
      <c r="D8" s="6">
        <v>1203000000</v>
      </c>
      <c r="E8" s="6"/>
      <c r="F8" s="7">
        <v>0</v>
      </c>
      <c r="G8" s="7">
        <v>0</v>
      </c>
      <c r="H8" s="7">
        <v>0</v>
      </c>
      <c r="I8" s="7">
        <v>402.608</v>
      </c>
      <c r="J8" s="73"/>
      <c r="K8" s="27"/>
      <c r="L8" s="8" t="s">
        <v>49</v>
      </c>
      <c r="M8" s="8" t="s">
        <v>365</v>
      </c>
      <c r="N8" s="8"/>
      <c r="O8" s="8" t="s">
        <v>117</v>
      </c>
    </row>
    <row r="9" spans="1:15" x14ac:dyDescent="0.25">
      <c r="A9" s="6">
        <v>17</v>
      </c>
      <c r="B9" s="6">
        <v>2212</v>
      </c>
      <c r="C9" s="6">
        <v>2324</v>
      </c>
      <c r="D9" s="6">
        <v>1303000000</v>
      </c>
      <c r="E9" s="6"/>
      <c r="F9" s="7">
        <v>0</v>
      </c>
      <c r="G9" s="7">
        <v>0</v>
      </c>
      <c r="H9" s="7">
        <v>0</v>
      </c>
      <c r="I9" s="7">
        <v>15</v>
      </c>
      <c r="J9" s="73"/>
      <c r="K9" s="27"/>
      <c r="L9" s="8" t="s">
        <v>49</v>
      </c>
      <c r="M9" s="8" t="s">
        <v>366</v>
      </c>
      <c r="N9" s="8"/>
      <c r="O9" s="8" t="s">
        <v>117</v>
      </c>
    </row>
    <row r="10" spans="1:15" x14ac:dyDescent="0.25">
      <c r="A10" s="6">
        <v>17</v>
      </c>
      <c r="B10" s="6">
        <v>2219</v>
      </c>
      <c r="C10" s="6">
        <v>2329</v>
      </c>
      <c r="D10" s="6">
        <v>29103000000</v>
      </c>
      <c r="E10" s="6">
        <v>236</v>
      </c>
      <c r="F10" s="7">
        <v>0</v>
      </c>
      <c r="G10" s="7">
        <v>0</v>
      </c>
      <c r="H10" s="7">
        <v>0</v>
      </c>
      <c r="I10" s="7">
        <v>4.9400000000000004</v>
      </c>
      <c r="J10" s="73"/>
      <c r="K10" s="27"/>
      <c r="L10" s="8" t="s">
        <v>53</v>
      </c>
      <c r="M10" s="8" t="s">
        <v>367</v>
      </c>
      <c r="N10" s="8" t="s">
        <v>368</v>
      </c>
      <c r="O10" s="8" t="s">
        <v>118</v>
      </c>
    </row>
    <row r="11" spans="1:15" x14ac:dyDescent="0.25">
      <c r="A11" s="6">
        <v>17</v>
      </c>
      <c r="B11" s="6">
        <v>3111</v>
      </c>
      <c r="C11" s="6">
        <v>2321</v>
      </c>
      <c r="D11" s="6">
        <v>314000000</v>
      </c>
      <c r="E11" s="6"/>
      <c r="F11" s="7">
        <v>250</v>
      </c>
      <c r="G11" s="7">
        <v>0</v>
      </c>
      <c r="H11" s="7">
        <v>0</v>
      </c>
      <c r="I11" s="7">
        <v>0</v>
      </c>
      <c r="J11" s="73"/>
      <c r="K11" s="27"/>
      <c r="L11" s="8" t="s">
        <v>269</v>
      </c>
      <c r="M11" s="8" t="s">
        <v>134</v>
      </c>
      <c r="N11" s="8"/>
      <c r="O11" s="8" t="s">
        <v>268</v>
      </c>
    </row>
    <row r="12" spans="1:15" x14ac:dyDescent="0.25">
      <c r="A12" s="6">
        <v>17</v>
      </c>
      <c r="B12" s="6">
        <v>3113</v>
      </c>
      <c r="C12" s="6">
        <v>2321</v>
      </c>
      <c r="D12" s="6">
        <v>307000000</v>
      </c>
      <c r="E12" s="6"/>
      <c r="F12" s="7">
        <v>1300</v>
      </c>
      <c r="G12" s="7">
        <v>0</v>
      </c>
      <c r="H12" s="7">
        <v>0</v>
      </c>
      <c r="I12" s="7">
        <v>0</v>
      </c>
      <c r="J12" s="73"/>
      <c r="K12" s="27"/>
      <c r="L12" s="8" t="s">
        <v>269</v>
      </c>
      <c r="M12" s="8" t="s">
        <v>369</v>
      </c>
      <c r="N12" s="8"/>
      <c r="O12" s="8" t="s">
        <v>40</v>
      </c>
    </row>
    <row r="13" spans="1:15" x14ac:dyDescent="0.25">
      <c r="A13" s="6">
        <v>17</v>
      </c>
      <c r="B13" s="6">
        <v>3114</v>
      </c>
      <c r="C13" s="6">
        <v>2321</v>
      </c>
      <c r="D13" s="6">
        <v>318000000</v>
      </c>
      <c r="E13" s="6"/>
      <c r="F13" s="7">
        <v>300</v>
      </c>
      <c r="G13" s="7">
        <v>0</v>
      </c>
      <c r="H13" s="7">
        <v>0</v>
      </c>
      <c r="I13" s="7">
        <v>0</v>
      </c>
      <c r="J13" s="73"/>
      <c r="K13" s="27"/>
      <c r="L13" s="8" t="s">
        <v>269</v>
      </c>
      <c r="M13" s="8" t="s">
        <v>164</v>
      </c>
      <c r="N13" s="8"/>
      <c r="O13" s="8" t="s">
        <v>41</v>
      </c>
    </row>
    <row r="14" spans="1:15" x14ac:dyDescent="0.25">
      <c r="A14" s="6">
        <v>17</v>
      </c>
      <c r="B14" s="6">
        <v>3619</v>
      </c>
      <c r="C14" s="6">
        <v>2329</v>
      </c>
      <c r="D14" s="6"/>
      <c r="E14" s="6"/>
      <c r="F14" s="7">
        <v>0.76700000000000002</v>
      </c>
      <c r="G14" s="7">
        <v>36.020000000000003</v>
      </c>
      <c r="H14" s="7">
        <v>0</v>
      </c>
      <c r="I14" s="7">
        <v>0</v>
      </c>
      <c r="J14" s="73"/>
      <c r="K14" s="27"/>
      <c r="L14" s="8" t="s">
        <v>53</v>
      </c>
      <c r="M14" s="8"/>
      <c r="N14" s="8"/>
      <c r="O14" s="8" t="s">
        <v>370</v>
      </c>
    </row>
    <row r="15" spans="1:15" x14ac:dyDescent="0.25">
      <c r="A15" s="6">
        <v>17</v>
      </c>
      <c r="B15" s="6">
        <v>6171</v>
      </c>
      <c r="C15" s="6">
        <v>2329</v>
      </c>
      <c r="D15" s="6"/>
      <c r="E15" s="6"/>
      <c r="F15" s="7">
        <v>0</v>
      </c>
      <c r="G15" s="7">
        <v>809.06719999999996</v>
      </c>
      <c r="H15" s="7">
        <v>0</v>
      </c>
      <c r="I15" s="7">
        <v>0</v>
      </c>
      <c r="J15" s="73"/>
      <c r="K15" s="27"/>
      <c r="L15" s="8" t="s">
        <v>53</v>
      </c>
      <c r="M15" s="8"/>
      <c r="N15" s="8"/>
      <c r="O15" s="8" t="s">
        <v>47</v>
      </c>
    </row>
    <row r="16" spans="1:15" x14ac:dyDescent="0.25">
      <c r="A16" s="6">
        <v>17</v>
      </c>
      <c r="B16" s="6">
        <v>6310</v>
      </c>
      <c r="C16" s="6">
        <v>2141</v>
      </c>
      <c r="D16" s="6"/>
      <c r="E16" s="6"/>
      <c r="F16" s="7">
        <v>75.220389999999995</v>
      </c>
      <c r="G16" s="7">
        <v>61.753880000000002</v>
      </c>
      <c r="H16" s="7">
        <v>0</v>
      </c>
      <c r="I16" s="7">
        <v>33.572569999999999</v>
      </c>
      <c r="J16" s="72"/>
      <c r="K16" s="7"/>
      <c r="L16" s="8" t="s">
        <v>55</v>
      </c>
      <c r="M16" s="8"/>
      <c r="N16" s="8"/>
      <c r="O16" s="8" t="s">
        <v>56</v>
      </c>
    </row>
    <row r="17" spans="1:15" x14ac:dyDescent="0.25">
      <c r="A17" s="6"/>
      <c r="B17" s="6"/>
      <c r="C17" s="6"/>
      <c r="D17" s="6"/>
      <c r="E17" s="6"/>
      <c r="F17" s="7"/>
      <c r="G17" s="7"/>
      <c r="H17" s="7"/>
      <c r="I17" s="7"/>
      <c r="J17" s="72"/>
      <c r="K17" s="7"/>
      <c r="L17" s="8"/>
      <c r="M17" s="8"/>
      <c r="N17" s="8"/>
      <c r="O17" s="8"/>
    </row>
    <row r="18" spans="1:15" x14ac:dyDescent="0.25">
      <c r="A18" s="29"/>
      <c r="B18" s="28" t="s">
        <v>481</v>
      </c>
      <c r="C18" s="29"/>
      <c r="D18" s="29"/>
      <c r="E18" s="29"/>
      <c r="F18" s="30">
        <v>3510.2097699999999</v>
      </c>
      <c r="G18" s="30">
        <v>2067.6533199999999</v>
      </c>
      <c r="H18" s="30">
        <v>1100</v>
      </c>
      <c r="I18" s="30">
        <v>749.96172999999999</v>
      </c>
      <c r="J18" s="30">
        <f>SUM(J5:J16)</f>
        <v>700</v>
      </c>
      <c r="K18" s="30"/>
      <c r="L18" s="28"/>
      <c r="M18" s="28"/>
      <c r="N18" s="28"/>
      <c r="O18" s="28"/>
    </row>
    <row r="19" spans="1:15" x14ac:dyDescent="0.25">
      <c r="A19" s="6"/>
      <c r="B19" s="6"/>
      <c r="C19" s="6"/>
      <c r="D19" s="6"/>
      <c r="E19" s="6"/>
      <c r="F19" s="7"/>
      <c r="G19" s="7"/>
      <c r="H19" s="7"/>
      <c r="I19" s="7"/>
      <c r="J19" s="72"/>
      <c r="K19" s="7"/>
      <c r="L19" s="8"/>
      <c r="M19" s="8"/>
      <c r="N19" s="8"/>
      <c r="O19" s="8"/>
    </row>
    <row r="20" spans="1:15" x14ac:dyDescent="0.25">
      <c r="A20" s="6">
        <v>17</v>
      </c>
      <c r="B20" s="6"/>
      <c r="C20" s="6">
        <v>4216</v>
      </c>
      <c r="D20" s="6">
        <v>1101000000</v>
      </c>
      <c r="E20" s="6">
        <v>17870</v>
      </c>
      <c r="F20" s="7">
        <v>234</v>
      </c>
      <c r="G20" s="7">
        <v>0</v>
      </c>
      <c r="H20" s="7">
        <v>0</v>
      </c>
      <c r="I20" s="7">
        <v>0</v>
      </c>
      <c r="J20" s="72"/>
      <c r="K20" s="7"/>
      <c r="L20" s="8" t="s">
        <v>371</v>
      </c>
      <c r="M20" s="8" t="s">
        <v>372</v>
      </c>
      <c r="N20" s="8" t="s">
        <v>373</v>
      </c>
      <c r="O20" s="8"/>
    </row>
    <row r="21" spans="1:15" x14ac:dyDescent="0.25">
      <c r="A21" s="6">
        <v>17</v>
      </c>
      <c r="B21" s="6"/>
      <c r="C21" s="6">
        <v>4216</v>
      </c>
      <c r="D21" s="6">
        <v>1101000000</v>
      </c>
      <c r="E21" s="6">
        <v>17871</v>
      </c>
      <c r="F21" s="7">
        <v>1326</v>
      </c>
      <c r="G21" s="7">
        <v>0</v>
      </c>
      <c r="H21" s="7">
        <v>0</v>
      </c>
      <c r="I21" s="7">
        <v>0</v>
      </c>
      <c r="J21" s="72"/>
      <c r="K21" s="7"/>
      <c r="L21" s="8" t="s">
        <v>371</v>
      </c>
      <c r="M21" s="8" t="s">
        <v>372</v>
      </c>
      <c r="N21" s="8" t="s">
        <v>374</v>
      </c>
      <c r="O21" s="8"/>
    </row>
    <row r="22" spans="1:15" x14ac:dyDescent="0.25">
      <c r="A22" s="6">
        <v>17</v>
      </c>
      <c r="B22" s="6"/>
      <c r="C22" s="6">
        <v>4222</v>
      </c>
      <c r="D22" s="6"/>
      <c r="E22" s="6"/>
      <c r="F22" s="7">
        <v>1500</v>
      </c>
      <c r="G22" s="7">
        <v>0</v>
      </c>
      <c r="H22" s="7">
        <v>0</v>
      </c>
      <c r="I22" s="7">
        <v>0</v>
      </c>
      <c r="J22" s="72"/>
      <c r="K22" s="7"/>
      <c r="L22" s="8" t="s">
        <v>375</v>
      </c>
      <c r="M22" s="8"/>
      <c r="N22" s="8"/>
      <c r="O22" s="8"/>
    </row>
    <row r="23" spans="1:15" x14ac:dyDescent="0.25">
      <c r="A23" s="6">
        <v>17</v>
      </c>
      <c r="B23" s="6">
        <v>4359</v>
      </c>
      <c r="C23" s="6">
        <v>3121</v>
      </c>
      <c r="D23" s="6"/>
      <c r="E23" s="6"/>
      <c r="F23" s="7">
        <v>1000</v>
      </c>
      <c r="G23" s="7">
        <v>0</v>
      </c>
      <c r="H23" s="7">
        <v>0</v>
      </c>
      <c r="I23" s="7">
        <v>0</v>
      </c>
      <c r="J23" s="72"/>
      <c r="K23" s="7"/>
      <c r="L23" s="8" t="s">
        <v>343</v>
      </c>
      <c r="M23" s="8"/>
      <c r="N23" s="8"/>
      <c r="O23" s="8" t="s">
        <v>376</v>
      </c>
    </row>
    <row r="24" spans="1:15" x14ac:dyDescent="0.25">
      <c r="A24" s="6"/>
      <c r="B24" s="6"/>
      <c r="C24" s="6"/>
      <c r="D24" s="6"/>
      <c r="E24" s="6"/>
      <c r="F24" s="7"/>
      <c r="G24" s="7"/>
      <c r="H24" s="7"/>
      <c r="I24" s="7"/>
      <c r="J24" s="72"/>
      <c r="K24" s="7"/>
      <c r="L24" s="8"/>
      <c r="M24" s="8"/>
      <c r="N24" s="8"/>
      <c r="O24" s="8"/>
    </row>
    <row r="25" spans="1:15" x14ac:dyDescent="0.25">
      <c r="A25" s="29"/>
      <c r="B25" s="28" t="s">
        <v>484</v>
      </c>
      <c r="C25" s="29"/>
      <c r="D25" s="29"/>
      <c r="E25" s="29"/>
      <c r="F25" s="30">
        <v>4060</v>
      </c>
      <c r="G25" s="30">
        <v>0</v>
      </c>
      <c r="H25" s="30">
        <v>0</v>
      </c>
      <c r="I25" s="30">
        <v>0</v>
      </c>
      <c r="J25" s="30">
        <f>SUM(J20:J23)</f>
        <v>0</v>
      </c>
      <c r="K25" s="30"/>
      <c r="L25" s="28"/>
      <c r="M25" s="28"/>
      <c r="N25" s="28"/>
      <c r="O25" s="28"/>
    </row>
    <row r="26" spans="1:15" x14ac:dyDescent="0.25">
      <c r="A26" s="6"/>
      <c r="B26" s="6"/>
      <c r="C26" s="6"/>
      <c r="D26" s="6"/>
      <c r="E26" s="6"/>
      <c r="F26" s="7"/>
      <c r="G26" s="7"/>
      <c r="H26" s="7"/>
      <c r="I26" s="7"/>
      <c r="J26" s="72"/>
      <c r="K26" s="7"/>
      <c r="L26" s="8"/>
      <c r="M26" s="8"/>
      <c r="N26" s="8"/>
      <c r="O26" s="8"/>
    </row>
    <row r="27" spans="1:15" x14ac:dyDescent="0.25">
      <c r="A27" s="31"/>
      <c r="B27" s="31" t="s">
        <v>377</v>
      </c>
      <c r="C27" s="31"/>
      <c r="D27" s="31"/>
      <c r="E27" s="31"/>
      <c r="F27" s="32">
        <v>7570.2097700000004</v>
      </c>
      <c r="G27" s="32">
        <v>2067.6533199999999</v>
      </c>
      <c r="H27" s="32">
        <v>1100</v>
      </c>
      <c r="I27" s="32">
        <v>749.96172999999999</v>
      </c>
      <c r="J27" s="32">
        <f>J18+J25</f>
        <v>700</v>
      </c>
      <c r="K27" s="32"/>
      <c r="L27" s="33"/>
      <c r="M27" s="33"/>
      <c r="N27" s="33"/>
      <c r="O27" s="33"/>
    </row>
    <row r="28" spans="1:15" x14ac:dyDescent="0.25">
      <c r="A28" s="6"/>
      <c r="B28" s="6"/>
      <c r="C28" s="6"/>
      <c r="D28" s="6"/>
      <c r="E28" s="6"/>
      <c r="F28" s="7"/>
      <c r="G28" s="7"/>
      <c r="H28" s="7"/>
      <c r="I28" s="7"/>
      <c r="J28" s="72"/>
      <c r="K28" s="7"/>
      <c r="L28" s="8"/>
      <c r="M28" s="8"/>
      <c r="N28" s="8"/>
      <c r="O28" s="8"/>
    </row>
    <row r="29" spans="1:15" x14ac:dyDescent="0.25">
      <c r="A29" s="93" t="s">
        <v>680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1:15" x14ac:dyDescent="0.25">
      <c r="A30" s="6">
        <v>17</v>
      </c>
      <c r="B30" s="6">
        <v>2219</v>
      </c>
      <c r="C30" s="6">
        <v>5169</v>
      </c>
      <c r="D30" s="6">
        <v>1201000000</v>
      </c>
      <c r="E30" s="6">
        <v>236</v>
      </c>
      <c r="F30" s="7">
        <v>300</v>
      </c>
      <c r="G30" s="7">
        <v>0</v>
      </c>
      <c r="H30" s="7">
        <v>0</v>
      </c>
      <c r="I30" s="7">
        <v>0</v>
      </c>
      <c r="J30" s="72"/>
      <c r="K30" s="7"/>
      <c r="L30" s="8" t="s">
        <v>84</v>
      </c>
      <c r="M30" s="8" t="s">
        <v>378</v>
      </c>
      <c r="N30" s="8" t="s">
        <v>368</v>
      </c>
      <c r="O30" s="8" t="s">
        <v>118</v>
      </c>
    </row>
    <row r="31" spans="1:15" x14ac:dyDescent="0.25">
      <c r="A31" s="6">
        <v>17</v>
      </c>
      <c r="B31" s="6">
        <v>3111</v>
      </c>
      <c r="C31" s="6">
        <v>5171</v>
      </c>
      <c r="D31" s="6">
        <v>314000000</v>
      </c>
      <c r="E31" s="6"/>
      <c r="F31" s="7">
        <v>2050.0007999999998</v>
      </c>
      <c r="G31" s="7">
        <v>1799.99856</v>
      </c>
      <c r="H31" s="7">
        <v>1700</v>
      </c>
      <c r="I31" s="7">
        <v>0</v>
      </c>
      <c r="J31" s="74">
        <v>1775</v>
      </c>
      <c r="K31" s="27"/>
      <c r="L31" s="8" t="s">
        <v>146</v>
      </c>
      <c r="M31" s="8" t="s">
        <v>134</v>
      </c>
      <c r="N31" s="8"/>
      <c r="O31" s="8" t="s">
        <v>268</v>
      </c>
    </row>
    <row r="32" spans="1:15" x14ac:dyDescent="0.25">
      <c r="A32" s="6">
        <v>17</v>
      </c>
      <c r="B32" s="6">
        <v>3113</v>
      </c>
      <c r="C32" s="6">
        <v>5171</v>
      </c>
      <c r="D32" s="6">
        <v>302000000</v>
      </c>
      <c r="E32" s="6"/>
      <c r="F32" s="7">
        <v>1099.1296</v>
      </c>
      <c r="G32" s="7">
        <v>1098.6850999999999</v>
      </c>
      <c r="H32" s="7">
        <v>700</v>
      </c>
      <c r="I32" s="7">
        <v>0</v>
      </c>
      <c r="J32" s="74">
        <v>925</v>
      </c>
      <c r="K32" s="27"/>
      <c r="L32" s="8" t="s">
        <v>146</v>
      </c>
      <c r="M32" s="8" t="s">
        <v>379</v>
      </c>
      <c r="N32" s="8"/>
      <c r="O32" s="8" t="s">
        <v>40</v>
      </c>
    </row>
    <row r="33" spans="1:15" x14ac:dyDescent="0.25">
      <c r="A33" s="6">
        <v>17</v>
      </c>
      <c r="B33" s="6">
        <v>3113</v>
      </c>
      <c r="C33" s="6">
        <v>5171</v>
      </c>
      <c r="D33" s="6">
        <v>303000000</v>
      </c>
      <c r="E33" s="6"/>
      <c r="F33" s="7">
        <v>499.64</v>
      </c>
      <c r="G33" s="7">
        <v>649.86658</v>
      </c>
      <c r="H33" s="7">
        <v>750</v>
      </c>
      <c r="I33" s="7">
        <v>0</v>
      </c>
      <c r="J33" s="74">
        <v>925</v>
      </c>
      <c r="K33" s="27"/>
      <c r="L33" s="8" t="s">
        <v>146</v>
      </c>
      <c r="M33" s="8" t="s">
        <v>380</v>
      </c>
      <c r="N33" s="8"/>
      <c r="O33" s="8" t="s">
        <v>40</v>
      </c>
    </row>
    <row r="34" spans="1:15" x14ac:dyDescent="0.25">
      <c r="A34" s="6">
        <v>17</v>
      </c>
      <c r="B34" s="6">
        <v>3113</v>
      </c>
      <c r="C34" s="6">
        <v>5171</v>
      </c>
      <c r="D34" s="6">
        <v>304000000</v>
      </c>
      <c r="E34" s="6"/>
      <c r="F34" s="7">
        <v>898.90160000000003</v>
      </c>
      <c r="G34" s="7">
        <v>1099.9904100000001</v>
      </c>
      <c r="H34" s="7">
        <v>950</v>
      </c>
      <c r="I34" s="7">
        <v>0</v>
      </c>
      <c r="J34" s="74">
        <v>950</v>
      </c>
      <c r="K34" s="27"/>
      <c r="L34" s="8" t="s">
        <v>146</v>
      </c>
      <c r="M34" s="8" t="s">
        <v>163</v>
      </c>
      <c r="N34" s="8"/>
      <c r="O34" s="8" t="s">
        <v>40</v>
      </c>
    </row>
    <row r="35" spans="1:15" x14ac:dyDescent="0.25">
      <c r="A35" s="6">
        <v>17</v>
      </c>
      <c r="B35" s="6">
        <v>3113</v>
      </c>
      <c r="C35" s="6">
        <v>5171</v>
      </c>
      <c r="D35" s="6">
        <v>305000000</v>
      </c>
      <c r="E35" s="6"/>
      <c r="F35" s="7">
        <v>993.02729999999997</v>
      </c>
      <c r="G35" s="7">
        <v>998.95947000000001</v>
      </c>
      <c r="H35" s="7">
        <v>700</v>
      </c>
      <c r="I35" s="7">
        <v>0</v>
      </c>
      <c r="J35" s="74">
        <v>700</v>
      </c>
      <c r="K35" s="27"/>
      <c r="L35" s="8" t="s">
        <v>146</v>
      </c>
      <c r="M35" s="8" t="s">
        <v>381</v>
      </c>
      <c r="N35" s="8"/>
      <c r="O35" s="8" t="s">
        <v>40</v>
      </c>
    </row>
    <row r="36" spans="1:15" x14ac:dyDescent="0.25">
      <c r="A36" s="6">
        <v>17</v>
      </c>
      <c r="B36" s="6">
        <v>3113</v>
      </c>
      <c r="C36" s="6">
        <v>5171</v>
      </c>
      <c r="D36" s="6">
        <v>307000000</v>
      </c>
      <c r="E36" s="6"/>
      <c r="F36" s="7">
        <v>2199.9999600000001</v>
      </c>
      <c r="G36" s="7">
        <v>899.03912000000003</v>
      </c>
      <c r="H36" s="7">
        <v>950</v>
      </c>
      <c r="I36" s="7">
        <v>0</v>
      </c>
      <c r="J36" s="74">
        <v>925</v>
      </c>
      <c r="K36" s="27"/>
      <c r="L36" s="8" t="s">
        <v>146</v>
      </c>
      <c r="M36" s="8" t="s">
        <v>369</v>
      </c>
      <c r="N36" s="8"/>
      <c r="O36" s="8" t="s">
        <v>40</v>
      </c>
    </row>
    <row r="37" spans="1:15" x14ac:dyDescent="0.25">
      <c r="A37" s="6">
        <v>17</v>
      </c>
      <c r="B37" s="6">
        <v>3113</v>
      </c>
      <c r="C37" s="6">
        <v>5171</v>
      </c>
      <c r="D37" s="6">
        <v>308000000</v>
      </c>
      <c r="E37" s="6"/>
      <c r="F37" s="7">
        <v>1308.088</v>
      </c>
      <c r="G37" s="7">
        <v>999.88750000000005</v>
      </c>
      <c r="H37" s="7">
        <v>950</v>
      </c>
      <c r="I37" s="7">
        <v>149.46299999999999</v>
      </c>
      <c r="J37" s="74">
        <v>925</v>
      </c>
      <c r="K37" s="27"/>
      <c r="L37" s="8" t="s">
        <v>146</v>
      </c>
      <c r="M37" s="8" t="s">
        <v>382</v>
      </c>
      <c r="N37" s="8"/>
      <c r="O37" s="8" t="s">
        <v>40</v>
      </c>
    </row>
    <row r="38" spans="1:15" x14ac:dyDescent="0.25">
      <c r="A38" s="6">
        <v>17</v>
      </c>
      <c r="B38" s="6">
        <v>3113</v>
      </c>
      <c r="C38" s="6">
        <v>5171</v>
      </c>
      <c r="D38" s="6">
        <v>312000000</v>
      </c>
      <c r="E38" s="6"/>
      <c r="F38" s="7">
        <v>1099.6420000000001</v>
      </c>
      <c r="G38" s="7">
        <v>1098.6400000000001</v>
      </c>
      <c r="H38" s="7">
        <v>950</v>
      </c>
      <c r="I38" s="7">
        <v>0</v>
      </c>
      <c r="J38" s="74">
        <v>800</v>
      </c>
      <c r="K38" s="27"/>
      <c r="L38" s="8" t="s">
        <v>146</v>
      </c>
      <c r="M38" s="8" t="s">
        <v>383</v>
      </c>
      <c r="N38" s="8"/>
      <c r="O38" s="8" t="s">
        <v>40</v>
      </c>
    </row>
    <row r="39" spans="1:15" x14ac:dyDescent="0.25">
      <c r="A39" s="6">
        <v>17</v>
      </c>
      <c r="B39" s="6">
        <v>3113</v>
      </c>
      <c r="C39" s="6">
        <v>5171</v>
      </c>
      <c r="D39" s="6">
        <v>313000000</v>
      </c>
      <c r="E39" s="6"/>
      <c r="F39" s="7">
        <v>599.85519999999997</v>
      </c>
      <c r="G39" s="7">
        <v>599.87491999999997</v>
      </c>
      <c r="H39" s="7">
        <v>650</v>
      </c>
      <c r="I39" s="7">
        <v>135.18017</v>
      </c>
      <c r="J39" s="74">
        <v>925</v>
      </c>
      <c r="K39" s="27"/>
      <c r="L39" s="8" t="s">
        <v>146</v>
      </c>
      <c r="M39" s="8" t="s">
        <v>384</v>
      </c>
      <c r="N39" s="8"/>
      <c r="O39" s="8" t="s">
        <v>40</v>
      </c>
    </row>
    <row r="40" spans="1:15" x14ac:dyDescent="0.25">
      <c r="A40" s="6">
        <v>17</v>
      </c>
      <c r="B40" s="6">
        <v>3114</v>
      </c>
      <c r="C40" s="6">
        <v>5171</v>
      </c>
      <c r="D40" s="6">
        <v>315000000</v>
      </c>
      <c r="E40" s="6"/>
      <c r="F40" s="7">
        <v>800</v>
      </c>
      <c r="G40" s="7">
        <v>779.63683000000003</v>
      </c>
      <c r="H40" s="7">
        <v>750</v>
      </c>
      <c r="I40" s="7">
        <v>0</v>
      </c>
      <c r="J40" s="74">
        <v>600</v>
      </c>
      <c r="K40" s="27"/>
      <c r="L40" s="8" t="s">
        <v>146</v>
      </c>
      <c r="M40" s="8" t="s">
        <v>385</v>
      </c>
      <c r="N40" s="8"/>
      <c r="O40" s="8" t="s">
        <v>41</v>
      </c>
    </row>
    <row r="41" spans="1:15" x14ac:dyDescent="0.25">
      <c r="A41" s="6">
        <v>17</v>
      </c>
      <c r="B41" s="6">
        <v>3114</v>
      </c>
      <c r="C41" s="6">
        <v>5171</v>
      </c>
      <c r="D41" s="6">
        <v>318000000</v>
      </c>
      <c r="E41" s="6"/>
      <c r="F41" s="7">
        <v>972.11800000000005</v>
      </c>
      <c r="G41" s="7">
        <v>899.99369000000002</v>
      </c>
      <c r="H41" s="7">
        <v>700</v>
      </c>
      <c r="I41" s="7">
        <v>0</v>
      </c>
      <c r="J41" s="74">
        <v>700</v>
      </c>
      <c r="K41" s="27"/>
      <c r="L41" s="8" t="s">
        <v>146</v>
      </c>
      <c r="M41" s="8" t="s">
        <v>164</v>
      </c>
      <c r="N41" s="8"/>
      <c r="O41" s="8" t="s">
        <v>41</v>
      </c>
    </row>
    <row r="42" spans="1:15" x14ac:dyDescent="0.25">
      <c r="A42" s="6">
        <v>17</v>
      </c>
      <c r="B42" s="6">
        <v>3231</v>
      </c>
      <c r="C42" s="6">
        <v>5171</v>
      </c>
      <c r="D42" s="6">
        <v>319000000</v>
      </c>
      <c r="E42" s="6"/>
      <c r="F42" s="7">
        <v>499.13679999999999</v>
      </c>
      <c r="G42" s="7">
        <v>397.69664</v>
      </c>
      <c r="H42" s="7">
        <v>350</v>
      </c>
      <c r="I42" s="7">
        <v>0</v>
      </c>
      <c r="J42" s="74">
        <v>325</v>
      </c>
      <c r="K42" s="27"/>
      <c r="L42" s="8" t="s">
        <v>146</v>
      </c>
      <c r="M42" s="8" t="s">
        <v>265</v>
      </c>
      <c r="N42" s="8"/>
      <c r="O42" s="8" t="s">
        <v>270</v>
      </c>
    </row>
    <row r="43" spans="1:15" x14ac:dyDescent="0.25">
      <c r="A43" s="59">
        <v>17</v>
      </c>
      <c r="B43" s="59">
        <v>3421</v>
      </c>
      <c r="C43" s="59">
        <v>5171</v>
      </c>
      <c r="D43" s="59">
        <v>320000000</v>
      </c>
      <c r="E43" s="59"/>
      <c r="F43" s="72">
        <v>0</v>
      </c>
      <c r="G43" s="72">
        <v>0</v>
      </c>
      <c r="H43" s="72">
        <v>0</v>
      </c>
      <c r="I43" s="72">
        <v>0</v>
      </c>
      <c r="J43" s="74">
        <v>100</v>
      </c>
      <c r="K43" s="73"/>
      <c r="L43" s="75" t="s">
        <v>146</v>
      </c>
      <c r="M43" s="62" t="s">
        <v>498</v>
      </c>
      <c r="N43" s="8"/>
      <c r="O43" s="8"/>
    </row>
    <row r="44" spans="1:15" x14ac:dyDescent="0.25">
      <c r="A44" s="6">
        <v>17</v>
      </c>
      <c r="B44" s="6">
        <v>3314</v>
      </c>
      <c r="C44" s="6">
        <v>5171</v>
      </c>
      <c r="D44" s="6"/>
      <c r="E44" s="6"/>
      <c r="F44" s="7">
        <v>1248.7121</v>
      </c>
      <c r="G44" s="7">
        <v>1266.8840600000001</v>
      </c>
      <c r="H44" s="7">
        <v>1550</v>
      </c>
      <c r="I44" s="7">
        <v>55.776159999999997</v>
      </c>
      <c r="J44" s="74">
        <v>800</v>
      </c>
      <c r="K44" s="27"/>
      <c r="L44" s="8" t="s">
        <v>146</v>
      </c>
      <c r="M44" s="62" t="s">
        <v>499</v>
      </c>
      <c r="N44" s="8"/>
      <c r="O44" s="8" t="s">
        <v>386</v>
      </c>
    </row>
    <row r="45" spans="1:15" x14ac:dyDescent="0.25">
      <c r="A45" s="6">
        <v>17</v>
      </c>
      <c r="B45" s="6">
        <v>3322</v>
      </c>
      <c r="C45" s="6">
        <v>5171</v>
      </c>
      <c r="D45" s="6">
        <v>1204000000</v>
      </c>
      <c r="E45" s="6"/>
      <c r="F45" s="7">
        <v>2693.3220000000001</v>
      </c>
      <c r="G45" s="7">
        <v>0</v>
      </c>
      <c r="H45" s="7">
        <v>0</v>
      </c>
      <c r="I45" s="7">
        <v>0</v>
      </c>
      <c r="J45" s="72"/>
      <c r="K45" s="27"/>
      <c r="L45" s="8" t="s">
        <v>146</v>
      </c>
      <c r="M45" s="62" t="s">
        <v>387</v>
      </c>
      <c r="N45" s="8"/>
      <c r="O45" s="8" t="s">
        <v>388</v>
      </c>
    </row>
    <row r="46" spans="1:15" x14ac:dyDescent="0.25">
      <c r="A46" s="59">
        <v>17</v>
      </c>
      <c r="B46" s="59">
        <v>3322</v>
      </c>
      <c r="C46" s="59">
        <v>5171</v>
      </c>
      <c r="D46" s="59">
        <v>2550000000</v>
      </c>
      <c r="E46" s="59"/>
      <c r="F46" s="72">
        <v>449.90120000000002</v>
      </c>
      <c r="G46" s="72">
        <v>546.36509000000001</v>
      </c>
      <c r="H46" s="72">
        <v>0</v>
      </c>
      <c r="I46" s="72">
        <v>0</v>
      </c>
      <c r="J46" s="72">
        <v>500</v>
      </c>
      <c r="K46" s="73"/>
      <c r="L46" s="75" t="s">
        <v>146</v>
      </c>
      <c r="M46" s="62" t="s">
        <v>389</v>
      </c>
      <c r="N46" s="8"/>
      <c r="O46" s="8" t="s">
        <v>388</v>
      </c>
    </row>
    <row r="47" spans="1:15" x14ac:dyDescent="0.25">
      <c r="A47" s="6">
        <v>17</v>
      </c>
      <c r="B47" s="6">
        <v>3322</v>
      </c>
      <c r="C47" s="6">
        <v>5171</v>
      </c>
      <c r="D47" s="6">
        <v>2550000000</v>
      </c>
      <c r="E47" s="6">
        <v>34054</v>
      </c>
      <c r="F47" s="7">
        <v>400</v>
      </c>
      <c r="G47" s="7">
        <v>371</v>
      </c>
      <c r="H47" s="7">
        <v>0</v>
      </c>
      <c r="I47" s="7">
        <v>0</v>
      </c>
      <c r="J47" s="74"/>
      <c r="K47" s="27"/>
      <c r="L47" s="8" t="s">
        <v>146</v>
      </c>
      <c r="M47" s="8" t="s">
        <v>389</v>
      </c>
      <c r="N47" s="8" t="s">
        <v>364</v>
      </c>
      <c r="O47" s="8" t="s">
        <v>388</v>
      </c>
    </row>
    <row r="48" spans="1:15" x14ac:dyDescent="0.25">
      <c r="A48" s="6">
        <v>17</v>
      </c>
      <c r="B48" s="6">
        <v>3412</v>
      </c>
      <c r="C48" s="6">
        <v>5171</v>
      </c>
      <c r="D48" s="6"/>
      <c r="E48" s="6"/>
      <c r="F48" s="7">
        <v>1672.8209999999999</v>
      </c>
      <c r="G48" s="7">
        <v>1191.0922</v>
      </c>
      <c r="H48" s="7">
        <v>2597</v>
      </c>
      <c r="I48" s="7">
        <v>226.9494</v>
      </c>
      <c r="J48" s="74">
        <v>2200</v>
      </c>
      <c r="K48" s="27"/>
      <c r="L48" s="8" t="s">
        <v>146</v>
      </c>
      <c r="M48" s="8" t="s">
        <v>500</v>
      </c>
      <c r="N48" s="8"/>
      <c r="O48" s="8" t="s">
        <v>390</v>
      </c>
    </row>
    <row r="49" spans="1:15" x14ac:dyDescent="0.25">
      <c r="A49" s="6">
        <v>17</v>
      </c>
      <c r="B49" s="6">
        <v>3619</v>
      </c>
      <c r="C49" s="6">
        <v>5613</v>
      </c>
      <c r="D49" s="6"/>
      <c r="E49" s="6"/>
      <c r="F49" s="7">
        <v>200</v>
      </c>
      <c r="G49" s="7">
        <v>260</v>
      </c>
      <c r="H49" s="7">
        <v>0</v>
      </c>
      <c r="I49" s="7">
        <v>0</v>
      </c>
      <c r="J49" s="74"/>
      <c r="K49" s="27"/>
      <c r="L49" s="8" t="s">
        <v>501</v>
      </c>
      <c r="M49" s="8"/>
      <c r="N49" s="8"/>
      <c r="O49" s="8" t="s">
        <v>370</v>
      </c>
    </row>
    <row r="50" spans="1:15" x14ac:dyDescent="0.25">
      <c r="A50" s="6">
        <v>17</v>
      </c>
      <c r="B50" s="6">
        <v>3619</v>
      </c>
      <c r="C50" s="6">
        <v>5660</v>
      </c>
      <c r="D50" s="6"/>
      <c r="E50" s="6"/>
      <c r="F50" s="7">
        <v>635</v>
      </c>
      <c r="G50" s="7">
        <v>540</v>
      </c>
      <c r="H50" s="7">
        <v>1500</v>
      </c>
      <c r="I50" s="7">
        <v>0</v>
      </c>
      <c r="J50" s="72">
        <v>1500</v>
      </c>
      <c r="K50" s="27"/>
      <c r="L50" s="8" t="s">
        <v>391</v>
      </c>
      <c r="M50" s="8"/>
      <c r="N50" s="8"/>
      <c r="O50" s="8" t="s">
        <v>370</v>
      </c>
    </row>
    <row r="51" spans="1:15" x14ac:dyDescent="0.25">
      <c r="A51" s="6">
        <v>17</v>
      </c>
      <c r="B51" s="6">
        <v>3635</v>
      </c>
      <c r="C51" s="6">
        <v>5166</v>
      </c>
      <c r="D51" s="6"/>
      <c r="E51" s="6"/>
      <c r="F51" s="7">
        <v>1057.26</v>
      </c>
      <c r="G51" s="7">
        <v>578.62</v>
      </c>
      <c r="H51" s="7">
        <v>1000</v>
      </c>
      <c r="I51" s="7">
        <v>123.9</v>
      </c>
      <c r="J51" s="72">
        <v>1000</v>
      </c>
      <c r="K51" s="27"/>
      <c r="L51" s="8" t="s">
        <v>83</v>
      </c>
      <c r="M51" s="8"/>
      <c r="N51" s="8"/>
      <c r="O51" s="8" t="s">
        <v>392</v>
      </c>
    </row>
    <row r="52" spans="1:15" x14ac:dyDescent="0.25">
      <c r="A52" s="6">
        <v>17</v>
      </c>
      <c r="B52" s="6">
        <v>3639</v>
      </c>
      <c r="C52" s="6">
        <v>5137</v>
      </c>
      <c r="D52" s="6"/>
      <c r="E52" s="6"/>
      <c r="F52" s="7">
        <v>0</v>
      </c>
      <c r="G52" s="7">
        <v>39.735999999999997</v>
      </c>
      <c r="H52" s="7">
        <v>0</v>
      </c>
      <c r="I52" s="7">
        <v>0</v>
      </c>
      <c r="J52" s="74"/>
      <c r="K52" s="27"/>
      <c r="L52" s="8" t="s">
        <v>81</v>
      </c>
      <c r="M52" s="8"/>
      <c r="N52" s="8"/>
      <c r="O52" s="8" t="s">
        <v>127</v>
      </c>
    </row>
    <row r="53" spans="1:15" x14ac:dyDescent="0.25">
      <c r="A53" s="6">
        <v>17</v>
      </c>
      <c r="B53" s="6">
        <v>3639</v>
      </c>
      <c r="C53" s="6">
        <v>5139</v>
      </c>
      <c r="D53" s="6"/>
      <c r="E53" s="6"/>
      <c r="F53" s="7">
        <v>1030.83638</v>
      </c>
      <c r="G53" s="7">
        <v>1106.3167000000001</v>
      </c>
      <c r="H53" s="7">
        <v>1100</v>
      </c>
      <c r="I53" s="7">
        <v>201.11099999999999</v>
      </c>
      <c r="J53" s="74">
        <v>1100</v>
      </c>
      <c r="K53" s="27"/>
      <c r="L53" s="8" t="s">
        <v>82</v>
      </c>
      <c r="M53" s="8"/>
      <c r="N53" s="8"/>
      <c r="O53" s="8" t="s">
        <v>127</v>
      </c>
    </row>
    <row r="54" spans="1:15" x14ac:dyDescent="0.25">
      <c r="A54" s="6">
        <v>17</v>
      </c>
      <c r="B54" s="6">
        <v>3639</v>
      </c>
      <c r="C54" s="6">
        <v>5156</v>
      </c>
      <c r="D54" s="6"/>
      <c r="E54" s="6"/>
      <c r="F54" s="7">
        <v>85.656000000000006</v>
      </c>
      <c r="G54" s="7">
        <v>94.287999999999997</v>
      </c>
      <c r="H54" s="7">
        <v>100</v>
      </c>
      <c r="I54" s="7">
        <v>37.935000000000002</v>
      </c>
      <c r="J54" s="74">
        <v>200</v>
      </c>
      <c r="K54" s="27"/>
      <c r="L54" s="8" t="s">
        <v>244</v>
      </c>
      <c r="M54" s="8"/>
      <c r="N54" s="8"/>
      <c r="O54" s="8" t="s">
        <v>127</v>
      </c>
    </row>
    <row r="55" spans="1:15" x14ac:dyDescent="0.25">
      <c r="A55" s="6">
        <v>17</v>
      </c>
      <c r="B55" s="6">
        <v>3639</v>
      </c>
      <c r="C55" s="6">
        <v>5169</v>
      </c>
      <c r="D55" s="6"/>
      <c r="E55" s="6"/>
      <c r="F55" s="7">
        <v>219.34477000000001</v>
      </c>
      <c r="G55" s="7">
        <v>961.15980000000002</v>
      </c>
      <c r="H55" s="7">
        <v>500</v>
      </c>
      <c r="I55" s="7">
        <v>19.721789999999999</v>
      </c>
      <c r="J55" s="74">
        <v>500</v>
      </c>
      <c r="K55" s="27"/>
      <c r="L55" s="8" t="s">
        <v>84</v>
      </c>
      <c r="M55" s="8"/>
      <c r="N55" s="8"/>
      <c r="O55" s="8" t="s">
        <v>127</v>
      </c>
    </row>
    <row r="56" spans="1:15" x14ac:dyDescent="0.25">
      <c r="A56" s="6">
        <v>17</v>
      </c>
      <c r="B56" s="6">
        <v>3639</v>
      </c>
      <c r="C56" s="6">
        <v>5171</v>
      </c>
      <c r="D56" s="6"/>
      <c r="E56" s="6"/>
      <c r="F56" s="7">
        <v>2391.0673200000001</v>
      </c>
      <c r="G56" s="7">
        <v>1882.11049</v>
      </c>
      <c r="H56" s="7">
        <v>1300</v>
      </c>
      <c r="I56" s="7">
        <v>345.17782</v>
      </c>
      <c r="J56" s="74">
        <v>1100</v>
      </c>
      <c r="K56" s="27"/>
      <c r="L56" s="8" t="s">
        <v>146</v>
      </c>
      <c r="M56" s="8"/>
      <c r="N56" s="8"/>
      <c r="O56" s="8" t="s">
        <v>127</v>
      </c>
    </row>
    <row r="57" spans="1:15" x14ac:dyDescent="0.25">
      <c r="A57" s="6">
        <v>17</v>
      </c>
      <c r="B57" s="6">
        <v>3741</v>
      </c>
      <c r="C57" s="6">
        <v>5171</v>
      </c>
      <c r="D57" s="6"/>
      <c r="E57" s="6"/>
      <c r="F57" s="7">
        <v>0</v>
      </c>
      <c r="G57" s="7">
        <v>0</v>
      </c>
      <c r="H57" s="7">
        <v>200</v>
      </c>
      <c r="I57" s="7">
        <v>0</v>
      </c>
      <c r="J57" s="74">
        <v>325</v>
      </c>
      <c r="K57" s="27"/>
      <c r="L57" s="8" t="s">
        <v>146</v>
      </c>
      <c r="M57" s="8" t="s">
        <v>502</v>
      </c>
      <c r="N57" s="8"/>
      <c r="O57" s="8" t="s">
        <v>156</v>
      </c>
    </row>
    <row r="58" spans="1:15" x14ac:dyDescent="0.25">
      <c r="A58" s="6">
        <v>17</v>
      </c>
      <c r="B58" s="6">
        <v>3741</v>
      </c>
      <c r="C58" s="6">
        <v>5171</v>
      </c>
      <c r="D58" s="6">
        <v>1308000000</v>
      </c>
      <c r="E58" s="6"/>
      <c r="F58" s="7">
        <v>0</v>
      </c>
      <c r="G58" s="7">
        <v>463.02706999999998</v>
      </c>
      <c r="H58" s="7">
        <v>0</v>
      </c>
      <c r="I58" s="7">
        <v>0</v>
      </c>
      <c r="J58" s="74"/>
      <c r="K58" s="27"/>
      <c r="L58" s="8" t="s">
        <v>146</v>
      </c>
      <c r="M58" s="8" t="s">
        <v>393</v>
      </c>
      <c r="N58" s="8"/>
      <c r="O58" s="8" t="s">
        <v>156</v>
      </c>
    </row>
    <row r="59" spans="1:15" x14ac:dyDescent="0.25">
      <c r="A59" s="6">
        <v>17</v>
      </c>
      <c r="B59" s="6">
        <v>4359</v>
      </c>
      <c r="C59" s="6">
        <v>5171</v>
      </c>
      <c r="D59" s="6"/>
      <c r="E59" s="6"/>
      <c r="F59" s="7">
        <v>0</v>
      </c>
      <c r="G59" s="7">
        <v>150</v>
      </c>
      <c r="H59" s="7">
        <v>300</v>
      </c>
      <c r="I59" s="7">
        <v>0</v>
      </c>
      <c r="J59" s="74">
        <v>200</v>
      </c>
      <c r="K59" s="27"/>
      <c r="L59" s="8" t="s">
        <v>146</v>
      </c>
      <c r="M59" s="8" t="s">
        <v>503</v>
      </c>
      <c r="N59" s="8"/>
      <c r="O59" s="8" t="s">
        <v>376</v>
      </c>
    </row>
    <row r="60" spans="1:15" x14ac:dyDescent="0.25">
      <c r="A60" s="6">
        <v>17</v>
      </c>
      <c r="B60" s="6">
        <v>6171</v>
      </c>
      <c r="C60" s="6">
        <v>5139</v>
      </c>
      <c r="D60" s="6"/>
      <c r="E60" s="6"/>
      <c r="F60" s="7">
        <v>0</v>
      </c>
      <c r="G60" s="7">
        <v>9.9000000000000005E-2</v>
      </c>
      <c r="H60" s="7">
        <v>0</v>
      </c>
      <c r="I60" s="7">
        <v>0</v>
      </c>
      <c r="J60" s="72"/>
      <c r="K60" s="27"/>
      <c r="L60" s="8" t="s">
        <v>82</v>
      </c>
      <c r="M60" s="8"/>
      <c r="N60" s="8"/>
      <c r="O60" s="8" t="s">
        <v>47</v>
      </c>
    </row>
    <row r="61" spans="1:15" x14ac:dyDescent="0.25">
      <c r="A61" s="6">
        <v>17</v>
      </c>
      <c r="B61" s="6">
        <v>6171</v>
      </c>
      <c r="C61" s="6">
        <v>5169</v>
      </c>
      <c r="D61" s="6"/>
      <c r="E61" s="6"/>
      <c r="F61" s="7">
        <v>1670.9291000000001</v>
      </c>
      <c r="G61" s="7">
        <v>1771.5319999999999</v>
      </c>
      <c r="H61" s="7">
        <v>2000</v>
      </c>
      <c r="I61" s="7">
        <v>644.47649999999999</v>
      </c>
      <c r="J61" s="72">
        <v>2500</v>
      </c>
      <c r="K61" s="27"/>
      <c r="L61" s="8" t="s">
        <v>84</v>
      </c>
      <c r="M61" s="8"/>
      <c r="N61" s="8"/>
      <c r="O61" s="8" t="s">
        <v>47</v>
      </c>
    </row>
    <row r="62" spans="1:15" x14ac:dyDescent="0.25">
      <c r="A62" s="6">
        <v>17</v>
      </c>
      <c r="B62" s="6">
        <v>6171</v>
      </c>
      <c r="C62" s="6">
        <v>5363</v>
      </c>
      <c r="D62" s="6"/>
      <c r="E62" s="6"/>
      <c r="F62" s="7">
        <v>0</v>
      </c>
      <c r="G62" s="7">
        <v>21</v>
      </c>
      <c r="H62" s="7">
        <v>0</v>
      </c>
      <c r="I62" s="7">
        <v>0</v>
      </c>
      <c r="J62" s="72"/>
      <c r="K62" s="7"/>
      <c r="L62" s="8" t="s">
        <v>96</v>
      </c>
      <c r="M62" s="8"/>
      <c r="N62" s="8"/>
      <c r="O62" s="8" t="s">
        <v>47</v>
      </c>
    </row>
    <row r="63" spans="1:15" x14ac:dyDescent="0.25">
      <c r="A63" s="59">
        <v>17</v>
      </c>
      <c r="B63" s="59">
        <v>6171</v>
      </c>
      <c r="C63" s="59">
        <v>5171</v>
      </c>
      <c r="D63" s="59"/>
      <c r="E63" s="59"/>
      <c r="F63" s="72">
        <v>0</v>
      </c>
      <c r="G63" s="72">
        <v>0</v>
      </c>
      <c r="H63" s="72">
        <v>0</v>
      </c>
      <c r="I63" s="72">
        <v>0</v>
      </c>
      <c r="J63" s="72">
        <v>200</v>
      </c>
      <c r="K63" s="72"/>
      <c r="L63" s="75" t="s">
        <v>146</v>
      </c>
      <c r="M63" s="75"/>
      <c r="N63" s="75"/>
      <c r="O63" s="75"/>
    </row>
    <row r="64" spans="1:15" x14ac:dyDescent="0.25">
      <c r="A64" s="29"/>
      <c r="B64" s="28" t="s">
        <v>482</v>
      </c>
      <c r="C64" s="29"/>
      <c r="D64" s="29"/>
      <c r="E64" s="29"/>
      <c r="F64" s="30">
        <v>27074.38913</v>
      </c>
      <c r="G64" s="30">
        <v>22565.499230000001</v>
      </c>
      <c r="H64" s="30">
        <v>22247</v>
      </c>
      <c r="I64" s="30">
        <v>1939.69084</v>
      </c>
      <c r="J64" s="30">
        <f>SUM(J30:J63)</f>
        <v>22700</v>
      </c>
      <c r="K64" s="30"/>
      <c r="L64" s="28"/>
      <c r="M64" s="28"/>
      <c r="N64" s="28"/>
      <c r="O64" s="28"/>
    </row>
    <row r="65" spans="1:15" x14ac:dyDescent="0.25">
      <c r="A65" s="6"/>
      <c r="B65" s="6"/>
      <c r="C65" s="6"/>
      <c r="D65" s="6"/>
      <c r="E65" s="6"/>
      <c r="F65" s="7"/>
      <c r="G65" s="7"/>
      <c r="H65" s="7"/>
      <c r="I65" s="7"/>
      <c r="J65" s="72"/>
      <c r="K65" s="7"/>
      <c r="L65" s="8"/>
      <c r="M65" s="8"/>
      <c r="N65" s="8"/>
      <c r="O65" s="8"/>
    </row>
    <row r="66" spans="1:15" x14ac:dyDescent="0.25">
      <c r="A66" s="6">
        <v>17</v>
      </c>
      <c r="B66" s="6">
        <v>2212</v>
      </c>
      <c r="C66" s="6">
        <v>6121</v>
      </c>
      <c r="D66" s="6">
        <v>1203000000</v>
      </c>
      <c r="E66" s="6"/>
      <c r="F66" s="7">
        <v>14289.31991</v>
      </c>
      <c r="G66" s="7">
        <v>0</v>
      </c>
      <c r="H66" s="7">
        <v>0</v>
      </c>
      <c r="I66" s="7">
        <v>0</v>
      </c>
      <c r="J66" s="72"/>
      <c r="K66" s="7"/>
      <c r="L66" s="8" t="s">
        <v>162</v>
      </c>
      <c r="M66" s="8" t="s">
        <v>365</v>
      </c>
      <c r="N66" s="8"/>
      <c r="O66" s="8" t="s">
        <v>117</v>
      </c>
    </row>
    <row r="67" spans="1:15" x14ac:dyDescent="0.25">
      <c r="A67" s="6">
        <v>17</v>
      </c>
      <c r="B67" s="6">
        <v>2212</v>
      </c>
      <c r="C67" s="6">
        <v>6121</v>
      </c>
      <c r="D67" s="6">
        <v>1203000000</v>
      </c>
      <c r="E67" s="6">
        <v>237</v>
      </c>
      <c r="F67" s="7">
        <v>0</v>
      </c>
      <c r="G67" s="7">
        <v>4798.0204999999996</v>
      </c>
      <c r="H67" s="7">
        <v>0</v>
      </c>
      <c r="I67" s="7">
        <v>0</v>
      </c>
      <c r="J67" s="73"/>
      <c r="K67" s="27"/>
      <c r="L67" s="8" t="s">
        <v>162</v>
      </c>
      <c r="M67" s="8" t="s">
        <v>365</v>
      </c>
      <c r="N67" s="8" t="s">
        <v>100</v>
      </c>
      <c r="O67" s="8" t="s">
        <v>117</v>
      </c>
    </row>
    <row r="68" spans="1:15" x14ac:dyDescent="0.25">
      <c r="A68" s="6">
        <v>17</v>
      </c>
      <c r="B68" s="6">
        <v>2212</v>
      </c>
      <c r="C68" s="6">
        <v>6121</v>
      </c>
      <c r="D68" s="6">
        <v>1302000000</v>
      </c>
      <c r="E68" s="6">
        <v>237</v>
      </c>
      <c r="F68" s="7">
        <v>0</v>
      </c>
      <c r="G68" s="7">
        <v>3799.2102100000002</v>
      </c>
      <c r="H68" s="7">
        <v>0</v>
      </c>
      <c r="I68" s="7">
        <v>0</v>
      </c>
      <c r="J68" s="73"/>
      <c r="K68" s="27"/>
      <c r="L68" s="8" t="s">
        <v>162</v>
      </c>
      <c r="M68" s="8" t="s">
        <v>394</v>
      </c>
      <c r="N68" s="8" t="s">
        <v>100</v>
      </c>
      <c r="O68" s="8" t="s">
        <v>117</v>
      </c>
    </row>
    <row r="69" spans="1:15" x14ac:dyDescent="0.25">
      <c r="A69" s="6">
        <v>17</v>
      </c>
      <c r="B69" s="6">
        <v>2212</v>
      </c>
      <c r="C69" s="6">
        <v>6121</v>
      </c>
      <c r="D69" s="6">
        <v>1303000000</v>
      </c>
      <c r="E69" s="6">
        <v>237</v>
      </c>
      <c r="F69" s="7">
        <v>0</v>
      </c>
      <c r="G69" s="7">
        <v>438.00148999999999</v>
      </c>
      <c r="H69" s="7">
        <v>0</v>
      </c>
      <c r="I69" s="7">
        <v>0</v>
      </c>
      <c r="J69" s="73"/>
      <c r="K69" s="27"/>
      <c r="L69" s="8" t="s">
        <v>162</v>
      </c>
      <c r="M69" s="8" t="s">
        <v>366</v>
      </c>
      <c r="N69" s="8" t="s">
        <v>100</v>
      </c>
      <c r="O69" s="8" t="s">
        <v>117</v>
      </c>
    </row>
    <row r="70" spans="1:15" x14ac:dyDescent="0.25">
      <c r="A70" s="6">
        <v>17</v>
      </c>
      <c r="B70" s="6">
        <v>2212</v>
      </c>
      <c r="C70" s="6">
        <v>6121</v>
      </c>
      <c r="D70" s="6">
        <v>1304000000</v>
      </c>
      <c r="E70" s="6">
        <v>237</v>
      </c>
      <c r="F70" s="7">
        <v>0</v>
      </c>
      <c r="G70" s="7">
        <v>943.56</v>
      </c>
      <c r="H70" s="7">
        <v>0</v>
      </c>
      <c r="I70" s="7">
        <v>0</v>
      </c>
      <c r="J70" s="73"/>
      <c r="K70" s="27"/>
      <c r="L70" s="8" t="s">
        <v>162</v>
      </c>
      <c r="M70" s="8" t="s">
        <v>395</v>
      </c>
      <c r="N70" s="8" t="s">
        <v>100</v>
      </c>
      <c r="O70" s="8" t="s">
        <v>117</v>
      </c>
    </row>
    <row r="71" spans="1:15" x14ac:dyDescent="0.25">
      <c r="A71" s="6">
        <v>17</v>
      </c>
      <c r="B71" s="6">
        <v>2212</v>
      </c>
      <c r="C71" s="6">
        <v>6121</v>
      </c>
      <c r="D71" s="6">
        <v>1305000000</v>
      </c>
      <c r="E71" s="6">
        <v>237</v>
      </c>
      <c r="F71" s="7">
        <v>0</v>
      </c>
      <c r="G71" s="7">
        <v>3472.9590600000001</v>
      </c>
      <c r="H71" s="7">
        <v>0</v>
      </c>
      <c r="I71" s="7">
        <v>0</v>
      </c>
      <c r="J71" s="73"/>
      <c r="K71" s="27"/>
      <c r="L71" s="8" t="s">
        <v>162</v>
      </c>
      <c r="M71" s="8" t="s">
        <v>396</v>
      </c>
      <c r="N71" s="8" t="s">
        <v>100</v>
      </c>
      <c r="O71" s="8" t="s">
        <v>117</v>
      </c>
    </row>
    <row r="72" spans="1:15" x14ac:dyDescent="0.25">
      <c r="A72" s="6">
        <v>17</v>
      </c>
      <c r="B72" s="6">
        <v>2212</v>
      </c>
      <c r="C72" s="6">
        <v>6121</v>
      </c>
      <c r="D72" s="6">
        <v>1402000000</v>
      </c>
      <c r="E72" s="6">
        <v>237</v>
      </c>
      <c r="F72" s="7">
        <v>0</v>
      </c>
      <c r="G72" s="7">
        <v>0</v>
      </c>
      <c r="H72" s="7">
        <v>3300</v>
      </c>
      <c r="I72" s="7">
        <v>0</v>
      </c>
      <c r="J72" s="73"/>
      <c r="K72" s="27"/>
      <c r="L72" s="8" t="s">
        <v>162</v>
      </c>
      <c r="M72" s="8" t="s">
        <v>397</v>
      </c>
      <c r="N72" s="8" t="s">
        <v>100</v>
      </c>
      <c r="O72" s="8" t="s">
        <v>117</v>
      </c>
    </row>
    <row r="73" spans="1:15" x14ac:dyDescent="0.25">
      <c r="A73" s="6">
        <v>17</v>
      </c>
      <c r="B73" s="6">
        <v>2212</v>
      </c>
      <c r="C73" s="6">
        <v>6121</v>
      </c>
      <c r="D73" s="6">
        <v>1403000000</v>
      </c>
      <c r="E73" s="6">
        <v>237</v>
      </c>
      <c r="F73" s="7">
        <v>0</v>
      </c>
      <c r="G73" s="7">
        <v>0</v>
      </c>
      <c r="H73" s="7">
        <v>4200</v>
      </c>
      <c r="I73" s="7">
        <v>0</v>
      </c>
      <c r="J73" s="73"/>
      <c r="K73" s="27"/>
      <c r="L73" s="8" t="s">
        <v>162</v>
      </c>
      <c r="M73" s="8" t="s">
        <v>398</v>
      </c>
      <c r="N73" s="8" t="s">
        <v>100</v>
      </c>
      <c r="O73" s="8" t="s">
        <v>117</v>
      </c>
    </row>
    <row r="74" spans="1:15" x14ac:dyDescent="0.25">
      <c r="A74" s="6">
        <v>17</v>
      </c>
      <c r="B74" s="6">
        <v>2212</v>
      </c>
      <c r="C74" s="6">
        <v>6121</v>
      </c>
      <c r="D74" s="6">
        <v>1404000000</v>
      </c>
      <c r="E74" s="6">
        <v>237</v>
      </c>
      <c r="F74" s="7">
        <v>0</v>
      </c>
      <c r="G74" s="7">
        <v>0</v>
      </c>
      <c r="H74" s="7">
        <v>2300</v>
      </c>
      <c r="I74" s="7">
        <v>0</v>
      </c>
      <c r="J74" s="73"/>
      <c r="K74" s="27"/>
      <c r="L74" s="8" t="s">
        <v>162</v>
      </c>
      <c r="M74" s="8" t="s">
        <v>399</v>
      </c>
      <c r="N74" s="8" t="s">
        <v>100</v>
      </c>
      <c r="O74" s="8" t="s">
        <v>117</v>
      </c>
    </row>
    <row r="75" spans="1:15" x14ac:dyDescent="0.25">
      <c r="A75" s="6">
        <v>17</v>
      </c>
      <c r="B75" s="6">
        <v>2212</v>
      </c>
      <c r="C75" s="6">
        <v>6121</v>
      </c>
      <c r="D75" s="6">
        <v>1405000000</v>
      </c>
      <c r="E75" s="6">
        <v>237</v>
      </c>
      <c r="F75" s="7">
        <v>0</v>
      </c>
      <c r="G75" s="7">
        <v>0</v>
      </c>
      <c r="H75" s="7">
        <v>5300</v>
      </c>
      <c r="I75" s="7">
        <v>0</v>
      </c>
      <c r="J75" s="73"/>
      <c r="K75" s="27"/>
      <c r="L75" s="8" t="s">
        <v>162</v>
      </c>
      <c r="M75" s="8" t="s">
        <v>400</v>
      </c>
      <c r="N75" s="8" t="s">
        <v>100</v>
      </c>
      <c r="O75" s="8" t="s">
        <v>117</v>
      </c>
    </row>
    <row r="76" spans="1:15" x14ac:dyDescent="0.25">
      <c r="A76" s="6">
        <v>17</v>
      </c>
      <c r="B76" s="6">
        <v>2212</v>
      </c>
      <c r="C76" s="6">
        <v>6121</v>
      </c>
      <c r="D76" s="6">
        <v>1406000000</v>
      </c>
      <c r="E76" s="6">
        <v>237</v>
      </c>
      <c r="F76" s="7">
        <v>0</v>
      </c>
      <c r="G76" s="7">
        <v>0</v>
      </c>
      <c r="H76" s="7">
        <v>1700</v>
      </c>
      <c r="I76" s="7">
        <v>0</v>
      </c>
      <c r="J76" s="73"/>
      <c r="K76" s="27"/>
      <c r="L76" s="8" t="s">
        <v>162</v>
      </c>
      <c r="M76" s="8" t="s">
        <v>401</v>
      </c>
      <c r="N76" s="8" t="s">
        <v>100</v>
      </c>
      <c r="O76" s="8" t="s">
        <v>117</v>
      </c>
    </row>
    <row r="77" spans="1:15" x14ac:dyDescent="0.25">
      <c r="A77" s="6">
        <v>17</v>
      </c>
      <c r="B77" s="6">
        <v>2212</v>
      </c>
      <c r="C77" s="6">
        <v>6121</v>
      </c>
      <c r="D77" s="6">
        <v>1407000000</v>
      </c>
      <c r="E77" s="6">
        <v>237</v>
      </c>
      <c r="F77" s="7">
        <v>0</v>
      </c>
      <c r="G77" s="7">
        <v>0</v>
      </c>
      <c r="H77" s="7">
        <v>5600</v>
      </c>
      <c r="I77" s="7">
        <v>0</v>
      </c>
      <c r="J77" s="73"/>
      <c r="K77" s="27"/>
      <c r="L77" s="8" t="s">
        <v>162</v>
      </c>
      <c r="M77" s="8" t="s">
        <v>402</v>
      </c>
      <c r="N77" s="8" t="s">
        <v>100</v>
      </c>
      <c r="O77" s="8" t="s">
        <v>117</v>
      </c>
    </row>
    <row r="78" spans="1:15" x14ac:dyDescent="0.25">
      <c r="A78" s="6">
        <v>17</v>
      </c>
      <c r="B78" s="6">
        <v>2212</v>
      </c>
      <c r="C78" s="6">
        <v>6121</v>
      </c>
      <c r="D78" s="6">
        <v>1408000000</v>
      </c>
      <c r="E78" s="6">
        <v>237</v>
      </c>
      <c r="F78" s="7">
        <v>0</v>
      </c>
      <c r="G78" s="7">
        <v>0</v>
      </c>
      <c r="H78" s="7">
        <v>2000</v>
      </c>
      <c r="I78" s="7">
        <v>0</v>
      </c>
      <c r="J78" s="73"/>
      <c r="K78" s="27"/>
      <c r="L78" s="8" t="s">
        <v>162</v>
      </c>
      <c r="M78" s="8" t="s">
        <v>403</v>
      </c>
      <c r="N78" s="8" t="s">
        <v>100</v>
      </c>
      <c r="O78" s="8" t="s">
        <v>117</v>
      </c>
    </row>
    <row r="79" spans="1:15" x14ac:dyDescent="0.25">
      <c r="A79" s="6">
        <v>17</v>
      </c>
      <c r="B79" s="6">
        <v>2212</v>
      </c>
      <c r="C79" s="6">
        <v>6121</v>
      </c>
      <c r="D79" s="6">
        <v>1409000000</v>
      </c>
      <c r="E79" s="6"/>
      <c r="F79" s="7">
        <v>0</v>
      </c>
      <c r="G79" s="7">
        <v>0</v>
      </c>
      <c r="H79" s="7">
        <v>18128</v>
      </c>
      <c r="I79" s="7">
        <v>0</v>
      </c>
      <c r="J79" s="74">
        <v>14500</v>
      </c>
      <c r="K79" s="27" t="s">
        <v>678</v>
      </c>
      <c r="L79" s="8" t="s">
        <v>162</v>
      </c>
      <c r="M79" s="8" t="s">
        <v>404</v>
      </c>
      <c r="N79" s="8"/>
      <c r="O79" s="8" t="s">
        <v>117</v>
      </c>
    </row>
    <row r="80" spans="1:15" x14ac:dyDescent="0.25">
      <c r="A80" s="6">
        <v>17</v>
      </c>
      <c r="B80" s="6">
        <v>2212</v>
      </c>
      <c r="C80" s="6">
        <v>6121</v>
      </c>
      <c r="D80" s="6">
        <v>11005000000</v>
      </c>
      <c r="E80" s="6">
        <v>237</v>
      </c>
      <c r="F80" s="7">
        <v>0</v>
      </c>
      <c r="G80" s="7">
        <v>4193.4216100000003</v>
      </c>
      <c r="H80" s="7">
        <v>0</v>
      </c>
      <c r="I80" s="7">
        <v>0</v>
      </c>
      <c r="J80" s="73"/>
      <c r="K80" s="27"/>
      <c r="L80" s="8" t="s">
        <v>162</v>
      </c>
      <c r="M80" s="8" t="s">
        <v>405</v>
      </c>
      <c r="N80" s="8" t="s">
        <v>100</v>
      </c>
      <c r="O80" s="8" t="s">
        <v>117</v>
      </c>
    </row>
    <row r="81" spans="1:15" x14ac:dyDescent="0.25">
      <c r="A81" s="6">
        <v>17</v>
      </c>
      <c r="B81" s="6">
        <v>2212</v>
      </c>
      <c r="C81" s="6">
        <v>6121</v>
      </c>
      <c r="D81" s="6">
        <v>11008000000</v>
      </c>
      <c r="E81" s="6">
        <v>237</v>
      </c>
      <c r="F81" s="7">
        <v>0</v>
      </c>
      <c r="G81" s="7">
        <v>3722.5112199999999</v>
      </c>
      <c r="H81" s="7">
        <v>0</v>
      </c>
      <c r="I81" s="7">
        <v>0</v>
      </c>
      <c r="J81" s="73"/>
      <c r="K81" s="27"/>
      <c r="L81" s="8" t="s">
        <v>162</v>
      </c>
      <c r="M81" s="8" t="s">
        <v>406</v>
      </c>
      <c r="N81" s="8" t="s">
        <v>100</v>
      </c>
      <c r="O81" s="8" t="s">
        <v>117</v>
      </c>
    </row>
    <row r="82" spans="1:15" x14ac:dyDescent="0.25">
      <c r="A82" s="6">
        <v>17</v>
      </c>
      <c r="B82" s="6">
        <v>2212</v>
      </c>
      <c r="C82" s="6">
        <v>6121</v>
      </c>
      <c r="D82" s="6">
        <v>26105000000</v>
      </c>
      <c r="E82" s="6">
        <v>237</v>
      </c>
      <c r="F82" s="7">
        <v>0</v>
      </c>
      <c r="G82" s="7">
        <v>0</v>
      </c>
      <c r="H82" s="7">
        <v>5600</v>
      </c>
      <c r="I82" s="7">
        <v>0</v>
      </c>
      <c r="J82" s="73"/>
      <c r="K82" s="27"/>
      <c r="L82" s="8" t="s">
        <v>162</v>
      </c>
      <c r="M82" s="8" t="s">
        <v>407</v>
      </c>
      <c r="N82" s="8" t="s">
        <v>100</v>
      </c>
      <c r="O82" s="8" t="s">
        <v>117</v>
      </c>
    </row>
    <row r="83" spans="1:15" x14ac:dyDescent="0.25">
      <c r="A83" s="6">
        <v>17</v>
      </c>
      <c r="B83" s="6">
        <v>2219</v>
      </c>
      <c r="C83" s="6">
        <v>6121</v>
      </c>
      <c r="D83" s="6">
        <v>10000000</v>
      </c>
      <c r="E83" s="6">
        <v>236</v>
      </c>
      <c r="F83" s="7">
        <v>5697.2345999999998</v>
      </c>
      <c r="G83" s="7">
        <v>0</v>
      </c>
      <c r="H83" s="7">
        <v>0</v>
      </c>
      <c r="I83" s="7">
        <v>0</v>
      </c>
      <c r="J83" s="73"/>
      <c r="K83" s="27"/>
      <c r="L83" s="8" t="s">
        <v>162</v>
      </c>
      <c r="M83" s="8"/>
      <c r="N83" s="8" t="s">
        <v>368</v>
      </c>
      <c r="O83" s="8" t="s">
        <v>118</v>
      </c>
    </row>
    <row r="84" spans="1:15" x14ac:dyDescent="0.25">
      <c r="A84" s="6">
        <v>17</v>
      </c>
      <c r="B84" s="6">
        <v>2219</v>
      </c>
      <c r="C84" s="6">
        <v>6121</v>
      </c>
      <c r="D84" s="6">
        <v>1008000000</v>
      </c>
      <c r="E84" s="6">
        <v>236</v>
      </c>
      <c r="F84" s="7">
        <v>7571.4831999999997</v>
      </c>
      <c r="G84" s="7">
        <v>0</v>
      </c>
      <c r="H84" s="7">
        <v>0</v>
      </c>
      <c r="I84" s="7">
        <v>0</v>
      </c>
      <c r="J84" s="73"/>
      <c r="K84" s="27"/>
      <c r="L84" s="8" t="s">
        <v>162</v>
      </c>
      <c r="M84" s="8"/>
      <c r="N84" s="8" t="s">
        <v>368</v>
      </c>
      <c r="O84" s="8" t="s">
        <v>118</v>
      </c>
    </row>
    <row r="85" spans="1:15" x14ac:dyDescent="0.25">
      <c r="A85" s="6">
        <v>17</v>
      </c>
      <c r="B85" s="6">
        <v>2219</v>
      </c>
      <c r="C85" s="6">
        <v>6121</v>
      </c>
      <c r="D85" s="6">
        <v>1009000000</v>
      </c>
      <c r="E85" s="6">
        <v>236</v>
      </c>
      <c r="F85" s="7">
        <v>3090.8761300000001</v>
      </c>
      <c r="G85" s="7">
        <v>0</v>
      </c>
      <c r="H85" s="7">
        <v>0</v>
      </c>
      <c r="I85" s="7">
        <v>0</v>
      </c>
      <c r="J85" s="73"/>
      <c r="K85" s="27"/>
      <c r="L85" s="8" t="s">
        <v>162</v>
      </c>
      <c r="M85" s="8"/>
      <c r="N85" s="8" t="s">
        <v>368</v>
      </c>
      <c r="O85" s="8" t="s">
        <v>118</v>
      </c>
    </row>
    <row r="86" spans="1:15" x14ac:dyDescent="0.25">
      <c r="A86" s="6">
        <v>17</v>
      </c>
      <c r="B86" s="6">
        <v>2219</v>
      </c>
      <c r="C86" s="6">
        <v>6121</v>
      </c>
      <c r="D86" s="6">
        <v>1212000000</v>
      </c>
      <c r="E86" s="6"/>
      <c r="F86" s="7">
        <v>1395.7279599999999</v>
      </c>
      <c r="G86" s="7">
        <v>0</v>
      </c>
      <c r="H86" s="7">
        <v>0</v>
      </c>
      <c r="I86" s="7">
        <v>0</v>
      </c>
      <c r="J86" s="73"/>
      <c r="K86" s="27"/>
      <c r="L86" s="8" t="s">
        <v>162</v>
      </c>
      <c r="M86" s="8" t="s">
        <v>408</v>
      </c>
      <c r="N86" s="8"/>
      <c r="O86" s="8" t="s">
        <v>118</v>
      </c>
    </row>
    <row r="87" spans="1:15" x14ac:dyDescent="0.25">
      <c r="A87" s="6">
        <v>17</v>
      </c>
      <c r="B87" s="6">
        <v>2219</v>
      </c>
      <c r="C87" s="6">
        <v>6121</v>
      </c>
      <c r="D87" s="6">
        <v>1301000000</v>
      </c>
      <c r="E87" s="6">
        <v>236</v>
      </c>
      <c r="F87" s="7">
        <v>0</v>
      </c>
      <c r="G87" s="7">
        <v>3487.1877300000001</v>
      </c>
      <c r="H87" s="7">
        <v>0</v>
      </c>
      <c r="I87" s="7">
        <v>0</v>
      </c>
      <c r="J87" s="74"/>
      <c r="K87" s="27"/>
      <c r="L87" s="8" t="s">
        <v>162</v>
      </c>
      <c r="M87" s="8" t="s">
        <v>409</v>
      </c>
      <c r="N87" s="8" t="s">
        <v>368</v>
      </c>
      <c r="O87" s="8" t="s">
        <v>118</v>
      </c>
    </row>
    <row r="88" spans="1:15" x14ac:dyDescent="0.25">
      <c r="A88" s="6">
        <v>17</v>
      </c>
      <c r="B88" s="6">
        <v>2219</v>
      </c>
      <c r="C88" s="6">
        <v>6121</v>
      </c>
      <c r="D88" s="6">
        <v>1306000000</v>
      </c>
      <c r="E88" s="6">
        <v>237</v>
      </c>
      <c r="F88" s="7">
        <v>0</v>
      </c>
      <c r="G88" s="7">
        <v>672.32457999999997</v>
      </c>
      <c r="H88" s="7">
        <v>1446</v>
      </c>
      <c r="I88" s="7">
        <v>1445.0504000000001</v>
      </c>
      <c r="J88" s="74"/>
      <c r="K88" s="27"/>
      <c r="L88" s="8" t="s">
        <v>162</v>
      </c>
      <c r="M88" s="8" t="s">
        <v>410</v>
      </c>
      <c r="N88" s="8" t="s">
        <v>100</v>
      </c>
      <c r="O88" s="8" t="s">
        <v>118</v>
      </c>
    </row>
    <row r="89" spans="1:15" x14ac:dyDescent="0.25">
      <c r="A89" s="6">
        <v>17</v>
      </c>
      <c r="B89" s="6">
        <v>2219</v>
      </c>
      <c r="C89" s="6">
        <v>6121</v>
      </c>
      <c r="D89" s="6">
        <v>1401000000</v>
      </c>
      <c r="E89" s="6">
        <v>236</v>
      </c>
      <c r="F89" s="7">
        <v>0</v>
      </c>
      <c r="G89" s="7">
        <v>0</v>
      </c>
      <c r="H89" s="7">
        <v>1500</v>
      </c>
      <c r="I89" s="7">
        <v>0</v>
      </c>
      <c r="J89" s="74"/>
      <c r="K89" s="27"/>
      <c r="L89" s="8" t="s">
        <v>162</v>
      </c>
      <c r="M89" s="8" t="s">
        <v>411</v>
      </c>
      <c r="N89" s="8" t="s">
        <v>368</v>
      </c>
      <c r="O89" s="8" t="s">
        <v>118</v>
      </c>
    </row>
    <row r="90" spans="1:15" x14ac:dyDescent="0.25">
      <c r="A90" s="6">
        <v>17</v>
      </c>
      <c r="B90" s="6">
        <v>2219</v>
      </c>
      <c r="C90" s="6">
        <v>6121</v>
      </c>
      <c r="D90" s="6">
        <v>9113000000</v>
      </c>
      <c r="E90" s="6">
        <v>236</v>
      </c>
      <c r="F90" s="7">
        <v>7.0490000000000004</v>
      </c>
      <c r="G90" s="7">
        <v>0</v>
      </c>
      <c r="H90" s="7">
        <v>0</v>
      </c>
      <c r="I90" s="7">
        <v>0</v>
      </c>
      <c r="J90" s="74"/>
      <c r="K90" s="27"/>
      <c r="L90" s="8" t="s">
        <v>162</v>
      </c>
      <c r="M90" s="8"/>
      <c r="N90" s="8" t="s">
        <v>368</v>
      </c>
      <c r="O90" s="8" t="s">
        <v>118</v>
      </c>
    </row>
    <row r="91" spans="1:15" x14ac:dyDescent="0.25">
      <c r="A91" s="6">
        <v>17</v>
      </c>
      <c r="B91" s="6">
        <v>2219</v>
      </c>
      <c r="C91" s="6">
        <v>6121</v>
      </c>
      <c r="D91" s="6">
        <v>10003000000</v>
      </c>
      <c r="E91" s="6">
        <v>236</v>
      </c>
      <c r="F91" s="7">
        <v>0</v>
      </c>
      <c r="G91" s="7">
        <v>0</v>
      </c>
      <c r="H91" s="7">
        <v>3000</v>
      </c>
      <c r="I91" s="7">
        <v>0</v>
      </c>
      <c r="J91" s="74">
        <v>2700</v>
      </c>
      <c r="K91" s="27"/>
      <c r="L91" s="8" t="s">
        <v>162</v>
      </c>
      <c r="M91" s="8" t="s">
        <v>412</v>
      </c>
      <c r="N91" s="8" t="s">
        <v>368</v>
      </c>
      <c r="O91" s="8" t="s">
        <v>118</v>
      </c>
    </row>
    <row r="92" spans="1:15" x14ac:dyDescent="0.25">
      <c r="A92" s="6">
        <v>17</v>
      </c>
      <c r="B92" s="6">
        <v>2219</v>
      </c>
      <c r="C92" s="6">
        <v>6121</v>
      </c>
      <c r="D92" s="6">
        <v>10009000000</v>
      </c>
      <c r="E92" s="6">
        <v>236</v>
      </c>
      <c r="F92" s="7">
        <v>0</v>
      </c>
      <c r="G92" s="7">
        <v>3990.7103000000002</v>
      </c>
      <c r="H92" s="7">
        <v>0</v>
      </c>
      <c r="I92" s="7">
        <v>0</v>
      </c>
      <c r="J92" s="74"/>
      <c r="K92" s="27"/>
      <c r="L92" s="8" t="s">
        <v>162</v>
      </c>
      <c r="M92" s="8" t="s">
        <v>413</v>
      </c>
      <c r="N92" s="8" t="s">
        <v>368</v>
      </c>
      <c r="O92" s="8" t="s">
        <v>118</v>
      </c>
    </row>
    <row r="93" spans="1:15" x14ac:dyDescent="0.25">
      <c r="A93" s="6">
        <v>17</v>
      </c>
      <c r="B93" s="6">
        <v>2219</v>
      </c>
      <c r="C93" s="6">
        <v>6121</v>
      </c>
      <c r="D93" s="6">
        <v>11003000000</v>
      </c>
      <c r="E93" s="6">
        <v>236</v>
      </c>
      <c r="F93" s="7">
        <v>0</v>
      </c>
      <c r="G93" s="7">
        <v>2499.7360199999998</v>
      </c>
      <c r="H93" s="7">
        <v>0</v>
      </c>
      <c r="I93" s="7">
        <v>0</v>
      </c>
      <c r="J93" s="74"/>
      <c r="K93" s="27"/>
      <c r="L93" s="8" t="s">
        <v>162</v>
      </c>
      <c r="M93" s="8" t="s">
        <v>414</v>
      </c>
      <c r="N93" s="8" t="s">
        <v>368</v>
      </c>
      <c r="O93" s="8" t="s">
        <v>118</v>
      </c>
    </row>
    <row r="94" spans="1:15" x14ac:dyDescent="0.25">
      <c r="A94" s="6">
        <v>17</v>
      </c>
      <c r="B94" s="6">
        <v>2219</v>
      </c>
      <c r="C94" s="6">
        <v>6121</v>
      </c>
      <c r="D94" s="6">
        <v>11008000000</v>
      </c>
      <c r="E94" s="6">
        <v>236</v>
      </c>
      <c r="F94" s="7">
        <v>28.8</v>
      </c>
      <c r="G94" s="7">
        <v>0</v>
      </c>
      <c r="H94" s="7">
        <v>0</v>
      </c>
      <c r="I94" s="7">
        <v>0</v>
      </c>
      <c r="J94" s="74"/>
      <c r="K94" s="27"/>
      <c r="L94" s="8" t="s">
        <v>162</v>
      </c>
      <c r="M94" s="8" t="s">
        <v>406</v>
      </c>
      <c r="N94" s="8" t="s">
        <v>368</v>
      </c>
      <c r="O94" s="8" t="s">
        <v>118</v>
      </c>
    </row>
    <row r="95" spans="1:15" x14ac:dyDescent="0.25">
      <c r="A95" s="6">
        <v>17</v>
      </c>
      <c r="B95" s="6">
        <v>2219</v>
      </c>
      <c r="C95" s="6">
        <v>6121</v>
      </c>
      <c r="D95" s="6">
        <v>11009000000</v>
      </c>
      <c r="E95" s="6">
        <v>236</v>
      </c>
      <c r="F95" s="7">
        <v>104.965</v>
      </c>
      <c r="G95" s="7">
        <v>0</v>
      </c>
      <c r="H95" s="7">
        <v>0</v>
      </c>
      <c r="I95" s="7">
        <v>0</v>
      </c>
      <c r="J95" s="74"/>
      <c r="K95" s="27"/>
      <c r="L95" s="8" t="s">
        <v>162</v>
      </c>
      <c r="M95" s="8" t="s">
        <v>415</v>
      </c>
      <c r="N95" s="8" t="s">
        <v>368</v>
      </c>
      <c r="O95" s="8" t="s">
        <v>118</v>
      </c>
    </row>
    <row r="96" spans="1:15" x14ac:dyDescent="0.25">
      <c r="A96" s="6">
        <v>17</v>
      </c>
      <c r="B96" s="6">
        <v>2219</v>
      </c>
      <c r="C96" s="6">
        <v>6121</v>
      </c>
      <c r="D96" s="6">
        <v>12001000000</v>
      </c>
      <c r="E96" s="6">
        <v>236</v>
      </c>
      <c r="F96" s="7">
        <v>0</v>
      </c>
      <c r="G96" s="7">
        <v>0</v>
      </c>
      <c r="H96" s="7">
        <v>5500</v>
      </c>
      <c r="I96" s="7">
        <v>47.19</v>
      </c>
      <c r="J96" s="74"/>
      <c r="K96" s="27"/>
      <c r="L96" s="8" t="s">
        <v>162</v>
      </c>
      <c r="M96" s="8" t="s">
        <v>416</v>
      </c>
      <c r="N96" s="8" t="s">
        <v>368</v>
      </c>
      <c r="O96" s="8" t="s">
        <v>118</v>
      </c>
    </row>
    <row r="97" spans="1:15" x14ac:dyDescent="0.25">
      <c r="A97" s="6">
        <v>17</v>
      </c>
      <c r="B97" s="6">
        <v>2219</v>
      </c>
      <c r="C97" s="6">
        <v>6122</v>
      </c>
      <c r="D97" s="6">
        <v>1201000000</v>
      </c>
      <c r="E97" s="6">
        <v>236</v>
      </c>
      <c r="F97" s="7">
        <v>637.11929999999995</v>
      </c>
      <c r="G97" s="7">
        <v>0</v>
      </c>
      <c r="H97" s="7">
        <v>0</v>
      </c>
      <c r="I97" s="7">
        <v>0</v>
      </c>
      <c r="J97" s="74"/>
      <c r="K97" s="27"/>
      <c r="L97" s="8" t="s">
        <v>355</v>
      </c>
      <c r="M97" s="8" t="s">
        <v>378</v>
      </c>
      <c r="N97" s="8" t="s">
        <v>368</v>
      </c>
      <c r="O97" s="8" t="s">
        <v>118</v>
      </c>
    </row>
    <row r="98" spans="1:15" x14ac:dyDescent="0.25">
      <c r="A98" s="6">
        <v>17</v>
      </c>
      <c r="B98" s="6">
        <v>3412</v>
      </c>
      <c r="C98" s="6">
        <v>6121</v>
      </c>
      <c r="D98" s="6">
        <v>1307000000</v>
      </c>
      <c r="E98" s="6"/>
      <c r="F98" s="7">
        <v>0</v>
      </c>
      <c r="G98" s="7">
        <v>0</v>
      </c>
      <c r="H98" s="7">
        <v>1500</v>
      </c>
      <c r="I98" s="7">
        <v>0</v>
      </c>
      <c r="J98" s="74"/>
      <c r="K98" s="27"/>
      <c r="L98" s="8" t="s">
        <v>162</v>
      </c>
      <c r="M98" s="8" t="s">
        <v>417</v>
      </c>
      <c r="N98" s="8"/>
      <c r="O98" s="8" t="s">
        <v>390</v>
      </c>
    </row>
    <row r="99" spans="1:15" x14ac:dyDescent="0.25">
      <c r="A99" s="6">
        <v>17</v>
      </c>
      <c r="B99" s="6">
        <v>3429</v>
      </c>
      <c r="C99" s="6">
        <v>6121</v>
      </c>
      <c r="D99" s="6">
        <v>2901000000</v>
      </c>
      <c r="E99" s="6"/>
      <c r="F99" s="7">
        <v>1951.6780799999999</v>
      </c>
      <c r="G99" s="7">
        <v>0</v>
      </c>
      <c r="H99" s="7">
        <v>0</v>
      </c>
      <c r="I99" s="7">
        <v>0</v>
      </c>
      <c r="J99" s="73"/>
      <c r="K99" s="27"/>
      <c r="L99" s="8" t="s">
        <v>162</v>
      </c>
      <c r="M99" s="8" t="s">
        <v>418</v>
      </c>
      <c r="N99" s="8"/>
      <c r="O99" s="8" t="s">
        <v>76</v>
      </c>
    </row>
    <row r="100" spans="1:15" x14ac:dyDescent="0.25">
      <c r="A100" s="6">
        <v>17</v>
      </c>
      <c r="B100" s="6">
        <v>4357</v>
      </c>
      <c r="C100" s="6">
        <v>6121</v>
      </c>
      <c r="D100" s="6">
        <v>1102000000</v>
      </c>
      <c r="E100" s="6"/>
      <c r="F100" s="7">
        <v>1977.79404</v>
      </c>
      <c r="G100" s="7">
        <v>0</v>
      </c>
      <c r="H100" s="7">
        <v>0</v>
      </c>
      <c r="I100" s="7">
        <v>0</v>
      </c>
      <c r="J100" s="73"/>
      <c r="K100" s="27"/>
      <c r="L100" s="8" t="s">
        <v>162</v>
      </c>
      <c r="M100" s="8" t="s">
        <v>419</v>
      </c>
      <c r="N100" s="8"/>
      <c r="O100" s="8" t="s">
        <v>420</v>
      </c>
    </row>
    <row r="101" spans="1:15" x14ac:dyDescent="0.25">
      <c r="A101" s="6">
        <v>17</v>
      </c>
      <c r="B101" s="6">
        <v>4357</v>
      </c>
      <c r="C101" s="6">
        <v>6122</v>
      </c>
      <c r="D101" s="6">
        <v>1102000000</v>
      </c>
      <c r="E101" s="6"/>
      <c r="F101" s="7">
        <v>2171.2979999999998</v>
      </c>
      <c r="G101" s="7">
        <v>0</v>
      </c>
      <c r="H101" s="7">
        <v>0</v>
      </c>
      <c r="I101" s="7">
        <v>0</v>
      </c>
      <c r="J101" s="73"/>
      <c r="K101" s="27"/>
      <c r="L101" s="8" t="s">
        <v>355</v>
      </c>
      <c r="M101" s="8" t="s">
        <v>419</v>
      </c>
      <c r="N101" s="8"/>
      <c r="O101" s="8" t="s">
        <v>420</v>
      </c>
    </row>
    <row r="102" spans="1:15" x14ac:dyDescent="0.25">
      <c r="A102" s="6">
        <v>17</v>
      </c>
      <c r="B102" s="6">
        <v>4359</v>
      </c>
      <c r="C102" s="6">
        <v>6121</v>
      </c>
      <c r="D102" s="6">
        <v>1202000000</v>
      </c>
      <c r="E102" s="6"/>
      <c r="F102" s="7">
        <v>1000.0000199999999</v>
      </c>
      <c r="G102" s="7">
        <v>0</v>
      </c>
      <c r="H102" s="7">
        <v>0</v>
      </c>
      <c r="I102" s="7">
        <v>0</v>
      </c>
      <c r="J102" s="73"/>
      <c r="K102" s="27"/>
      <c r="L102" s="8" t="s">
        <v>162</v>
      </c>
      <c r="M102" s="8" t="s">
        <v>421</v>
      </c>
      <c r="N102" s="8"/>
      <c r="O102" s="8" t="s">
        <v>376</v>
      </c>
    </row>
    <row r="103" spans="1:15" x14ac:dyDescent="0.25">
      <c r="A103" s="6">
        <v>17</v>
      </c>
      <c r="B103" s="6">
        <v>6171</v>
      </c>
      <c r="C103" s="6">
        <v>6121</v>
      </c>
      <c r="D103" s="6"/>
      <c r="E103" s="6"/>
      <c r="F103" s="7">
        <v>0</v>
      </c>
      <c r="G103" s="7">
        <v>0</v>
      </c>
      <c r="H103" s="7">
        <v>2200</v>
      </c>
      <c r="I103" s="7">
        <v>0</v>
      </c>
      <c r="J103" s="72">
        <v>2000</v>
      </c>
      <c r="K103" s="27"/>
      <c r="L103" s="8" t="s">
        <v>162</v>
      </c>
      <c r="M103" s="8"/>
      <c r="N103" s="8"/>
      <c r="O103" s="8" t="s">
        <v>47</v>
      </c>
    </row>
    <row r="104" spans="1:15" x14ac:dyDescent="0.25">
      <c r="A104" s="6">
        <v>17</v>
      </c>
      <c r="B104" s="6">
        <v>6171</v>
      </c>
      <c r="C104" s="6">
        <v>6121</v>
      </c>
      <c r="D104" s="6">
        <v>1014000000</v>
      </c>
      <c r="E104" s="6"/>
      <c r="F104" s="7">
        <v>72</v>
      </c>
      <c r="G104" s="7">
        <v>0</v>
      </c>
      <c r="H104" s="7">
        <v>0</v>
      </c>
      <c r="I104" s="7">
        <v>0</v>
      </c>
      <c r="J104" s="73"/>
      <c r="K104" s="27"/>
      <c r="L104" s="8" t="s">
        <v>162</v>
      </c>
      <c r="M104" s="8"/>
      <c r="N104" s="8"/>
      <c r="O104" s="8" t="s">
        <v>47</v>
      </c>
    </row>
    <row r="105" spans="1:15" x14ac:dyDescent="0.25">
      <c r="A105" s="6">
        <v>17</v>
      </c>
      <c r="B105" s="6">
        <v>6171</v>
      </c>
      <c r="C105" s="6">
        <v>6121</v>
      </c>
      <c r="D105" s="6">
        <v>1205000000</v>
      </c>
      <c r="E105" s="6"/>
      <c r="F105" s="7">
        <v>996</v>
      </c>
      <c r="G105" s="7">
        <v>0</v>
      </c>
      <c r="H105" s="7">
        <v>0</v>
      </c>
      <c r="I105" s="7">
        <v>0</v>
      </c>
      <c r="J105" s="73"/>
      <c r="K105" s="27"/>
      <c r="L105" s="8" t="s">
        <v>162</v>
      </c>
      <c r="M105" s="8" t="s">
        <v>422</v>
      </c>
      <c r="N105" s="8"/>
      <c r="O105" s="8" t="s">
        <v>47</v>
      </c>
    </row>
    <row r="106" spans="1:15" x14ac:dyDescent="0.25">
      <c r="A106" s="6">
        <v>17</v>
      </c>
      <c r="B106" s="6">
        <v>6171</v>
      </c>
      <c r="C106" s="6">
        <v>6121</v>
      </c>
      <c r="D106" s="6">
        <v>1301000000</v>
      </c>
      <c r="E106" s="6"/>
      <c r="F106" s="7">
        <v>0</v>
      </c>
      <c r="G106" s="7">
        <v>81.069999999999993</v>
      </c>
      <c r="H106" s="7">
        <v>0</v>
      </c>
      <c r="I106" s="7">
        <v>0</v>
      </c>
      <c r="J106" s="73"/>
      <c r="K106" s="27"/>
      <c r="L106" s="8" t="s">
        <v>162</v>
      </c>
      <c r="M106" s="8" t="s">
        <v>409</v>
      </c>
      <c r="N106" s="8"/>
      <c r="O106" s="8" t="s">
        <v>47</v>
      </c>
    </row>
    <row r="107" spans="1:15" x14ac:dyDescent="0.25">
      <c r="A107" s="6">
        <v>17</v>
      </c>
      <c r="B107" s="59">
        <v>3639</v>
      </c>
      <c r="C107" s="59">
        <v>6121</v>
      </c>
      <c r="D107" s="59">
        <v>1413000000</v>
      </c>
      <c r="E107" s="59"/>
      <c r="F107" s="72">
        <v>0</v>
      </c>
      <c r="G107" s="72">
        <v>0</v>
      </c>
      <c r="H107" s="72">
        <v>7000</v>
      </c>
      <c r="I107" s="7">
        <v>178.9</v>
      </c>
      <c r="J107" s="74">
        <v>3500</v>
      </c>
      <c r="K107" s="27"/>
      <c r="L107" s="8" t="s">
        <v>162</v>
      </c>
      <c r="M107" s="8" t="s">
        <v>423</v>
      </c>
      <c r="N107" s="8"/>
      <c r="O107" s="8" t="s">
        <v>47</v>
      </c>
    </row>
    <row r="108" spans="1:15" x14ac:dyDescent="0.25">
      <c r="A108" s="6">
        <v>17</v>
      </c>
      <c r="B108" s="59">
        <v>6171</v>
      </c>
      <c r="C108" s="59">
        <v>6121</v>
      </c>
      <c r="D108" s="59">
        <v>2001000000</v>
      </c>
      <c r="E108" s="59"/>
      <c r="F108" s="72">
        <v>294.24</v>
      </c>
      <c r="G108" s="72">
        <v>0</v>
      </c>
      <c r="H108" s="72">
        <v>0</v>
      </c>
      <c r="I108" s="7">
        <v>0</v>
      </c>
      <c r="J108" s="73"/>
      <c r="K108" s="27"/>
      <c r="L108" s="8" t="s">
        <v>162</v>
      </c>
      <c r="M108" s="8"/>
      <c r="N108" s="8"/>
      <c r="O108" s="8" t="s">
        <v>47</v>
      </c>
    </row>
    <row r="109" spans="1:15" x14ac:dyDescent="0.25">
      <c r="A109" s="6">
        <v>17</v>
      </c>
      <c r="B109" s="6">
        <v>6171</v>
      </c>
      <c r="C109" s="6">
        <v>6121</v>
      </c>
      <c r="D109" s="6">
        <v>2002000000</v>
      </c>
      <c r="E109" s="6"/>
      <c r="F109" s="7">
        <v>69.162000000000006</v>
      </c>
      <c r="G109" s="7">
        <v>0</v>
      </c>
      <c r="H109" s="7">
        <v>0</v>
      </c>
      <c r="I109" s="7">
        <v>0</v>
      </c>
      <c r="J109" s="73"/>
      <c r="K109" s="27"/>
      <c r="L109" s="8" t="s">
        <v>162</v>
      </c>
      <c r="M109" s="8"/>
      <c r="N109" s="8"/>
      <c r="O109" s="8" t="s">
        <v>47</v>
      </c>
    </row>
    <row r="110" spans="1:15" x14ac:dyDescent="0.25">
      <c r="A110" s="6">
        <v>17</v>
      </c>
      <c r="B110" s="6">
        <v>6171</v>
      </c>
      <c r="C110" s="6">
        <v>6121</v>
      </c>
      <c r="D110" s="6">
        <v>2003000000</v>
      </c>
      <c r="E110" s="6"/>
      <c r="F110" s="7">
        <v>20.88</v>
      </c>
      <c r="G110" s="7">
        <v>0</v>
      </c>
      <c r="H110" s="7">
        <v>0</v>
      </c>
      <c r="I110" s="7">
        <v>0</v>
      </c>
      <c r="J110" s="73"/>
      <c r="K110" s="27"/>
      <c r="L110" s="8" t="s">
        <v>162</v>
      </c>
      <c r="M110" s="8"/>
      <c r="N110" s="8"/>
      <c r="O110" s="8" t="s">
        <v>47</v>
      </c>
    </row>
    <row r="111" spans="1:15" x14ac:dyDescent="0.25">
      <c r="A111" s="6">
        <v>17</v>
      </c>
      <c r="B111" s="6">
        <v>6171</v>
      </c>
      <c r="C111" s="6">
        <v>6121</v>
      </c>
      <c r="D111" s="6">
        <v>2004000000</v>
      </c>
      <c r="E111" s="6"/>
      <c r="F111" s="7">
        <v>36</v>
      </c>
      <c r="G111" s="7">
        <v>0</v>
      </c>
      <c r="H111" s="7">
        <v>0</v>
      </c>
      <c r="I111" s="7">
        <v>0</v>
      </c>
      <c r="J111" s="73"/>
      <c r="K111" s="27"/>
      <c r="L111" s="8" t="s">
        <v>162</v>
      </c>
      <c r="M111" s="8"/>
      <c r="N111" s="8"/>
      <c r="O111" s="8" t="s">
        <v>47</v>
      </c>
    </row>
    <row r="112" spans="1:15" x14ac:dyDescent="0.25">
      <c r="A112" s="6">
        <v>17</v>
      </c>
      <c r="B112" s="6">
        <v>6171</v>
      </c>
      <c r="C112" s="6">
        <v>6121</v>
      </c>
      <c r="D112" s="6">
        <v>2005000000</v>
      </c>
      <c r="E112" s="6"/>
      <c r="F112" s="7">
        <v>60</v>
      </c>
      <c r="G112" s="7">
        <v>0</v>
      </c>
      <c r="H112" s="7">
        <v>0</v>
      </c>
      <c r="I112" s="7">
        <v>0</v>
      </c>
      <c r="J112" s="73"/>
      <c r="K112" s="27"/>
      <c r="L112" s="8" t="s">
        <v>162</v>
      </c>
      <c r="M112" s="8"/>
      <c r="N112" s="8"/>
      <c r="O112" s="8" t="s">
        <v>47</v>
      </c>
    </row>
    <row r="113" spans="1:15" x14ac:dyDescent="0.25">
      <c r="A113" s="6">
        <v>17</v>
      </c>
      <c r="B113" s="6">
        <v>6171</v>
      </c>
      <c r="C113" s="6">
        <v>6121</v>
      </c>
      <c r="D113" s="6">
        <v>10003000000</v>
      </c>
      <c r="E113" s="6"/>
      <c r="F113" s="7">
        <v>0</v>
      </c>
      <c r="G113" s="7">
        <v>115.434</v>
      </c>
      <c r="H113" s="7">
        <v>0</v>
      </c>
      <c r="I113" s="7">
        <v>0</v>
      </c>
      <c r="J113" s="73"/>
      <c r="K113" s="27"/>
      <c r="L113" s="8" t="s">
        <v>162</v>
      </c>
      <c r="M113" s="8" t="s">
        <v>412</v>
      </c>
      <c r="N113" s="8"/>
      <c r="O113" s="8" t="s">
        <v>47</v>
      </c>
    </row>
    <row r="114" spans="1:15" x14ac:dyDescent="0.25">
      <c r="A114" s="6">
        <v>17</v>
      </c>
      <c r="B114" s="6">
        <v>6171</v>
      </c>
      <c r="C114" s="6">
        <v>6121</v>
      </c>
      <c r="D114" s="6">
        <v>12001000000</v>
      </c>
      <c r="E114" s="6"/>
      <c r="F114" s="7">
        <v>133.75899999999999</v>
      </c>
      <c r="G114" s="7">
        <v>307.601</v>
      </c>
      <c r="H114" s="7">
        <v>0</v>
      </c>
      <c r="I114" s="7">
        <v>42.35</v>
      </c>
      <c r="J114" s="73"/>
      <c r="K114" s="27"/>
      <c r="L114" s="8" t="s">
        <v>162</v>
      </c>
      <c r="M114" s="8" t="s">
        <v>416</v>
      </c>
      <c r="N114" s="8"/>
      <c r="O114" s="8" t="s">
        <v>47</v>
      </c>
    </row>
    <row r="115" spans="1:15" x14ac:dyDescent="0.25">
      <c r="A115" s="6">
        <v>17</v>
      </c>
      <c r="B115" s="6">
        <v>6171</v>
      </c>
      <c r="C115" s="6">
        <v>6121</v>
      </c>
      <c r="D115" s="6">
        <v>12002000000</v>
      </c>
      <c r="E115" s="6"/>
      <c r="F115" s="7">
        <v>30</v>
      </c>
      <c r="G115" s="7">
        <v>0</v>
      </c>
      <c r="H115" s="7">
        <v>0</v>
      </c>
      <c r="I115" s="7">
        <v>0</v>
      </c>
      <c r="J115" s="73"/>
      <c r="K115" s="27"/>
      <c r="L115" s="8" t="s">
        <v>162</v>
      </c>
      <c r="M115" s="8" t="s">
        <v>424</v>
      </c>
      <c r="N115" s="8"/>
      <c r="O115" s="8" t="s">
        <v>47</v>
      </c>
    </row>
    <row r="116" spans="1:15" x14ac:dyDescent="0.25">
      <c r="A116" s="6">
        <v>17</v>
      </c>
      <c r="B116" s="6">
        <v>6171</v>
      </c>
      <c r="C116" s="6">
        <v>6121</v>
      </c>
      <c r="D116" s="6">
        <v>12005000000</v>
      </c>
      <c r="E116" s="6"/>
      <c r="F116" s="7">
        <v>0</v>
      </c>
      <c r="G116" s="7">
        <v>36.299999999999997</v>
      </c>
      <c r="H116" s="7">
        <v>0</v>
      </c>
      <c r="I116" s="7">
        <v>0</v>
      </c>
      <c r="J116" s="73"/>
      <c r="K116" s="27"/>
      <c r="L116" s="8" t="s">
        <v>162</v>
      </c>
      <c r="M116" s="8" t="s">
        <v>425</v>
      </c>
      <c r="N116" s="8"/>
      <c r="O116" s="8" t="s">
        <v>47</v>
      </c>
    </row>
    <row r="117" spans="1:15" x14ac:dyDescent="0.25">
      <c r="A117" s="6">
        <v>17</v>
      </c>
      <c r="B117" s="6">
        <v>6171</v>
      </c>
      <c r="C117" s="6">
        <v>6121</v>
      </c>
      <c r="D117" s="6">
        <v>12006000000</v>
      </c>
      <c r="E117" s="6"/>
      <c r="F117" s="7">
        <v>186.48</v>
      </c>
      <c r="G117" s="7">
        <v>0</v>
      </c>
      <c r="H117" s="7">
        <v>0</v>
      </c>
      <c r="I117" s="7">
        <v>0</v>
      </c>
      <c r="J117" s="73"/>
      <c r="K117" s="27"/>
      <c r="L117" s="8" t="s">
        <v>162</v>
      </c>
      <c r="M117" s="8" t="s">
        <v>426</v>
      </c>
      <c r="N117" s="8"/>
      <c r="O117" s="8" t="s">
        <v>47</v>
      </c>
    </row>
    <row r="118" spans="1:15" x14ac:dyDescent="0.25">
      <c r="A118" s="6">
        <v>17</v>
      </c>
      <c r="B118" s="6">
        <v>6171</v>
      </c>
      <c r="C118" s="6">
        <v>6121</v>
      </c>
      <c r="D118" s="6">
        <v>12007000000</v>
      </c>
      <c r="E118" s="6"/>
      <c r="F118" s="7">
        <v>144</v>
      </c>
      <c r="G118" s="7">
        <v>0</v>
      </c>
      <c r="H118" s="7">
        <v>0</v>
      </c>
      <c r="I118" s="7">
        <v>0</v>
      </c>
      <c r="J118" s="73"/>
      <c r="K118" s="27"/>
      <c r="L118" s="8" t="s">
        <v>162</v>
      </c>
      <c r="M118" s="8" t="s">
        <v>427</v>
      </c>
      <c r="N118" s="8"/>
      <c r="O118" s="8" t="s">
        <v>47</v>
      </c>
    </row>
    <row r="119" spans="1:15" x14ac:dyDescent="0.25">
      <c r="A119" s="6">
        <v>17</v>
      </c>
      <c r="B119" s="6">
        <v>6171</v>
      </c>
      <c r="C119" s="6">
        <v>6121</v>
      </c>
      <c r="D119" s="6">
        <v>12008000000</v>
      </c>
      <c r="E119" s="6"/>
      <c r="F119" s="7">
        <v>140.76</v>
      </c>
      <c r="G119" s="7">
        <v>0</v>
      </c>
      <c r="H119" s="7">
        <v>0</v>
      </c>
      <c r="I119" s="7">
        <v>0</v>
      </c>
      <c r="J119" s="73"/>
      <c r="K119" s="27"/>
      <c r="L119" s="8" t="s">
        <v>162</v>
      </c>
      <c r="M119" s="8" t="s">
        <v>428</v>
      </c>
      <c r="N119" s="8"/>
      <c r="O119" s="8" t="s">
        <v>47</v>
      </c>
    </row>
    <row r="120" spans="1:15" x14ac:dyDescent="0.25">
      <c r="A120" s="6">
        <v>17</v>
      </c>
      <c r="B120" s="6">
        <v>6171</v>
      </c>
      <c r="C120" s="6">
        <v>6121</v>
      </c>
      <c r="D120" s="6">
        <v>12009000000</v>
      </c>
      <c r="E120" s="6"/>
      <c r="F120" s="7">
        <v>190.2</v>
      </c>
      <c r="G120" s="7">
        <v>0</v>
      </c>
      <c r="H120" s="7">
        <v>0</v>
      </c>
      <c r="I120" s="7">
        <v>0</v>
      </c>
      <c r="J120" s="73"/>
      <c r="K120" s="27"/>
      <c r="L120" s="8" t="s">
        <v>162</v>
      </c>
      <c r="M120" s="8" t="s">
        <v>429</v>
      </c>
      <c r="N120" s="8"/>
      <c r="O120" s="8" t="s">
        <v>47</v>
      </c>
    </row>
    <row r="121" spans="1:15" x14ac:dyDescent="0.25">
      <c r="A121" s="6">
        <v>17</v>
      </c>
      <c r="B121" s="6">
        <v>6171</v>
      </c>
      <c r="C121" s="6">
        <v>6121</v>
      </c>
      <c r="D121" s="6">
        <v>12010000000</v>
      </c>
      <c r="E121" s="6"/>
      <c r="F121" s="7">
        <v>15.6</v>
      </c>
      <c r="G121" s="7">
        <v>0</v>
      </c>
      <c r="H121" s="7">
        <v>0</v>
      </c>
      <c r="I121" s="7">
        <v>0</v>
      </c>
      <c r="J121" s="73"/>
      <c r="K121" s="27"/>
      <c r="L121" s="8" t="s">
        <v>162</v>
      </c>
      <c r="M121" s="8" t="s">
        <v>430</v>
      </c>
      <c r="N121" s="8"/>
      <c r="O121" s="8" t="s">
        <v>47</v>
      </c>
    </row>
    <row r="122" spans="1:15" x14ac:dyDescent="0.25">
      <c r="A122" s="6">
        <v>17</v>
      </c>
      <c r="B122" s="6">
        <v>6171</v>
      </c>
      <c r="C122" s="6">
        <v>6121</v>
      </c>
      <c r="D122" s="6">
        <v>12011000000</v>
      </c>
      <c r="E122" s="6"/>
      <c r="F122" s="7">
        <v>84</v>
      </c>
      <c r="G122" s="7">
        <v>0</v>
      </c>
      <c r="H122" s="7">
        <v>0</v>
      </c>
      <c r="I122" s="7">
        <v>0</v>
      </c>
      <c r="J122" s="73"/>
      <c r="K122" s="27"/>
      <c r="L122" s="8" t="s">
        <v>162</v>
      </c>
      <c r="M122" s="8" t="s">
        <v>431</v>
      </c>
      <c r="N122" s="8"/>
      <c r="O122" s="8" t="s">
        <v>47</v>
      </c>
    </row>
    <row r="123" spans="1:15" x14ac:dyDescent="0.25">
      <c r="A123" s="6">
        <v>17</v>
      </c>
      <c r="B123" s="6">
        <v>6171</v>
      </c>
      <c r="C123" s="6">
        <v>6121</v>
      </c>
      <c r="D123" s="6">
        <v>12012000000</v>
      </c>
      <c r="E123" s="6"/>
      <c r="F123" s="7">
        <v>96</v>
      </c>
      <c r="G123" s="7">
        <v>0</v>
      </c>
      <c r="H123" s="7">
        <v>0</v>
      </c>
      <c r="I123" s="7">
        <v>0</v>
      </c>
      <c r="J123" s="73"/>
      <c r="K123" s="27"/>
      <c r="L123" s="8" t="s">
        <v>162</v>
      </c>
      <c r="M123" s="8" t="s">
        <v>432</v>
      </c>
      <c r="N123" s="8"/>
      <c r="O123" s="8" t="s">
        <v>47</v>
      </c>
    </row>
    <row r="124" spans="1:15" x14ac:dyDescent="0.25">
      <c r="A124" s="6">
        <v>17</v>
      </c>
      <c r="B124" s="6">
        <v>6171</v>
      </c>
      <c r="C124" s="6">
        <v>6121</v>
      </c>
      <c r="D124" s="6">
        <v>12013000000</v>
      </c>
      <c r="E124" s="6"/>
      <c r="F124" s="7">
        <v>33.6</v>
      </c>
      <c r="G124" s="7">
        <v>0</v>
      </c>
      <c r="H124" s="7">
        <v>0</v>
      </c>
      <c r="I124" s="7">
        <v>0</v>
      </c>
      <c r="J124" s="73"/>
      <c r="K124" s="27"/>
      <c r="L124" s="8" t="s">
        <v>162</v>
      </c>
      <c r="M124" s="8" t="s">
        <v>433</v>
      </c>
      <c r="N124" s="8"/>
      <c r="O124" s="8" t="s">
        <v>47</v>
      </c>
    </row>
    <row r="125" spans="1:15" x14ac:dyDescent="0.25">
      <c r="A125" s="6">
        <v>17</v>
      </c>
      <c r="B125" s="6">
        <v>6171</v>
      </c>
      <c r="C125" s="6">
        <v>6121</v>
      </c>
      <c r="D125" s="6">
        <v>12014000000</v>
      </c>
      <c r="E125" s="6"/>
      <c r="F125" s="7">
        <v>101.232</v>
      </c>
      <c r="G125" s="7">
        <v>0</v>
      </c>
      <c r="H125" s="7">
        <v>0</v>
      </c>
      <c r="I125" s="7">
        <v>0</v>
      </c>
      <c r="J125" s="73"/>
      <c r="K125" s="27"/>
      <c r="L125" s="8" t="s">
        <v>162</v>
      </c>
      <c r="M125" s="8" t="s">
        <v>434</v>
      </c>
      <c r="N125" s="8"/>
      <c r="O125" s="8" t="s">
        <v>47</v>
      </c>
    </row>
    <row r="126" spans="1:15" x14ac:dyDescent="0.25">
      <c r="A126" s="6">
        <v>17</v>
      </c>
      <c r="B126" s="6">
        <v>6171</v>
      </c>
      <c r="C126" s="6">
        <v>6121</v>
      </c>
      <c r="D126" s="6">
        <v>12015000000</v>
      </c>
      <c r="E126" s="6"/>
      <c r="F126" s="7">
        <v>97.8</v>
      </c>
      <c r="G126" s="7">
        <v>98.614999999999995</v>
      </c>
      <c r="H126" s="7">
        <v>0</v>
      </c>
      <c r="I126" s="7">
        <v>0</v>
      </c>
      <c r="J126" s="73"/>
      <c r="K126" s="27"/>
      <c r="L126" s="8" t="s">
        <v>162</v>
      </c>
      <c r="M126" s="8" t="s">
        <v>435</v>
      </c>
      <c r="N126" s="8"/>
      <c r="O126" s="8" t="s">
        <v>47</v>
      </c>
    </row>
    <row r="127" spans="1:15" x14ac:dyDescent="0.25">
      <c r="A127" s="6">
        <v>17</v>
      </c>
      <c r="B127" s="6">
        <v>6171</v>
      </c>
      <c r="C127" s="6">
        <v>6121</v>
      </c>
      <c r="D127" s="6">
        <v>12016000000</v>
      </c>
      <c r="E127" s="6"/>
      <c r="F127" s="7">
        <v>60</v>
      </c>
      <c r="G127" s="7">
        <v>0</v>
      </c>
      <c r="H127" s="7">
        <v>0</v>
      </c>
      <c r="I127" s="7">
        <v>0</v>
      </c>
      <c r="J127" s="73"/>
      <c r="K127" s="27"/>
      <c r="L127" s="8" t="s">
        <v>162</v>
      </c>
      <c r="M127" s="8" t="s">
        <v>436</v>
      </c>
      <c r="N127" s="8"/>
      <c r="O127" s="8" t="s">
        <v>47</v>
      </c>
    </row>
    <row r="128" spans="1:15" x14ac:dyDescent="0.25">
      <c r="A128" s="6">
        <v>17</v>
      </c>
      <c r="B128" s="6">
        <v>6171</v>
      </c>
      <c r="C128" s="6">
        <v>6121</v>
      </c>
      <c r="D128" s="6">
        <v>12017000000</v>
      </c>
      <c r="E128" s="6"/>
      <c r="F128" s="7">
        <v>14.04</v>
      </c>
      <c r="G128" s="7">
        <v>0</v>
      </c>
      <c r="H128" s="7">
        <v>0</v>
      </c>
      <c r="I128" s="7">
        <v>0</v>
      </c>
      <c r="J128" s="73"/>
      <c r="K128" s="27"/>
      <c r="L128" s="8" t="s">
        <v>162</v>
      </c>
      <c r="M128" s="8" t="s">
        <v>437</v>
      </c>
      <c r="N128" s="8"/>
      <c r="O128" s="8" t="s">
        <v>47</v>
      </c>
    </row>
    <row r="129" spans="1:15" x14ac:dyDescent="0.25">
      <c r="A129" s="6">
        <v>17</v>
      </c>
      <c r="B129" s="6">
        <v>6171</v>
      </c>
      <c r="C129" s="6">
        <v>6121</v>
      </c>
      <c r="D129" s="6">
        <v>12018000000</v>
      </c>
      <c r="E129" s="6"/>
      <c r="F129" s="7">
        <v>75.36</v>
      </c>
      <c r="G129" s="7">
        <v>0</v>
      </c>
      <c r="H129" s="7">
        <v>0</v>
      </c>
      <c r="I129" s="7">
        <v>0</v>
      </c>
      <c r="J129" s="73"/>
      <c r="K129" s="27"/>
      <c r="L129" s="8" t="s">
        <v>162</v>
      </c>
      <c r="M129" s="8" t="s">
        <v>438</v>
      </c>
      <c r="N129" s="8"/>
      <c r="O129" s="8" t="s">
        <v>47</v>
      </c>
    </row>
    <row r="130" spans="1:15" x14ac:dyDescent="0.25">
      <c r="A130" s="6">
        <v>17</v>
      </c>
      <c r="B130" s="6">
        <v>6171</v>
      </c>
      <c r="C130" s="6">
        <v>6121</v>
      </c>
      <c r="D130" s="6">
        <v>13001000000</v>
      </c>
      <c r="E130" s="6"/>
      <c r="F130" s="7">
        <v>0</v>
      </c>
      <c r="G130" s="7">
        <v>307.33999999999997</v>
      </c>
      <c r="H130" s="7">
        <v>0</v>
      </c>
      <c r="I130" s="7">
        <v>0</v>
      </c>
      <c r="J130" s="73"/>
      <c r="K130" s="27"/>
      <c r="L130" s="8" t="s">
        <v>162</v>
      </c>
      <c r="M130" s="8" t="s">
        <v>439</v>
      </c>
      <c r="N130" s="8"/>
      <c r="O130" s="8" t="s">
        <v>47</v>
      </c>
    </row>
    <row r="131" spans="1:15" x14ac:dyDescent="0.25">
      <c r="A131" s="6">
        <v>17</v>
      </c>
      <c r="B131" s="6">
        <v>6171</v>
      </c>
      <c r="C131" s="6">
        <v>6121</v>
      </c>
      <c r="D131" s="6">
        <v>13002000000</v>
      </c>
      <c r="E131" s="6"/>
      <c r="F131" s="7">
        <v>0</v>
      </c>
      <c r="G131" s="7">
        <v>24.2</v>
      </c>
      <c r="H131" s="7">
        <v>0</v>
      </c>
      <c r="I131" s="7">
        <v>0</v>
      </c>
      <c r="J131" s="73"/>
      <c r="K131" s="27"/>
      <c r="L131" s="8" t="s">
        <v>162</v>
      </c>
      <c r="M131" s="8" t="s">
        <v>440</v>
      </c>
      <c r="N131" s="8"/>
      <c r="O131" s="8" t="s">
        <v>47</v>
      </c>
    </row>
    <row r="132" spans="1:15" x14ac:dyDescent="0.25">
      <c r="A132" s="6">
        <v>17</v>
      </c>
      <c r="B132" s="6">
        <v>6171</v>
      </c>
      <c r="C132" s="6">
        <v>6121</v>
      </c>
      <c r="D132" s="6">
        <v>13003000000</v>
      </c>
      <c r="E132" s="6"/>
      <c r="F132" s="7">
        <v>0</v>
      </c>
      <c r="G132" s="7">
        <v>54.45</v>
      </c>
      <c r="H132" s="7">
        <v>0</v>
      </c>
      <c r="I132" s="7">
        <v>0</v>
      </c>
      <c r="J132" s="73"/>
      <c r="K132" s="27"/>
      <c r="L132" s="8" t="s">
        <v>162</v>
      </c>
      <c r="M132" s="8" t="s">
        <v>441</v>
      </c>
      <c r="N132" s="8"/>
      <c r="O132" s="8" t="s">
        <v>47</v>
      </c>
    </row>
    <row r="133" spans="1:15" x14ac:dyDescent="0.25">
      <c r="A133" s="6">
        <v>17</v>
      </c>
      <c r="B133" s="6">
        <v>6171</v>
      </c>
      <c r="C133" s="6">
        <v>6121</v>
      </c>
      <c r="D133" s="6">
        <v>13004000000</v>
      </c>
      <c r="E133" s="6"/>
      <c r="F133" s="7">
        <v>0</v>
      </c>
      <c r="G133" s="7">
        <v>14.157</v>
      </c>
      <c r="H133" s="7">
        <v>0</v>
      </c>
      <c r="I133" s="7">
        <v>0</v>
      </c>
      <c r="J133" s="73"/>
      <c r="K133" s="27"/>
      <c r="L133" s="8" t="s">
        <v>162</v>
      </c>
      <c r="M133" s="8" t="s">
        <v>442</v>
      </c>
      <c r="N133" s="8"/>
      <c r="O133" s="8" t="s">
        <v>47</v>
      </c>
    </row>
    <row r="134" spans="1:15" x14ac:dyDescent="0.25">
      <c r="A134" s="6">
        <v>17</v>
      </c>
      <c r="B134" s="6">
        <v>6171</v>
      </c>
      <c r="C134" s="6">
        <v>6121</v>
      </c>
      <c r="D134" s="6">
        <v>13005000000</v>
      </c>
      <c r="E134" s="6"/>
      <c r="F134" s="7">
        <v>0</v>
      </c>
      <c r="G134" s="7">
        <v>96.8</v>
      </c>
      <c r="H134" s="7">
        <v>0</v>
      </c>
      <c r="I134" s="7">
        <v>0</v>
      </c>
      <c r="J134" s="73"/>
      <c r="K134" s="27"/>
      <c r="L134" s="8" t="s">
        <v>162</v>
      </c>
      <c r="M134" s="8" t="s">
        <v>443</v>
      </c>
      <c r="N134" s="8"/>
      <c r="O134" s="8" t="s">
        <v>47</v>
      </c>
    </row>
    <row r="135" spans="1:15" x14ac:dyDescent="0.25">
      <c r="A135" s="6">
        <v>17</v>
      </c>
      <c r="B135" s="6">
        <v>6171</v>
      </c>
      <c r="C135" s="6">
        <v>6121</v>
      </c>
      <c r="D135" s="6">
        <v>13006000000</v>
      </c>
      <c r="E135" s="6"/>
      <c r="F135" s="7">
        <v>0</v>
      </c>
      <c r="G135" s="7">
        <v>113.74</v>
      </c>
      <c r="H135" s="7">
        <v>0</v>
      </c>
      <c r="I135" s="7">
        <v>0</v>
      </c>
      <c r="J135" s="73"/>
      <c r="K135" s="27"/>
      <c r="L135" s="8" t="s">
        <v>162</v>
      </c>
      <c r="M135" s="8" t="s">
        <v>444</v>
      </c>
      <c r="N135" s="8"/>
      <c r="O135" s="8" t="s">
        <v>47</v>
      </c>
    </row>
    <row r="136" spans="1:15" x14ac:dyDescent="0.25">
      <c r="A136" s="6">
        <v>17</v>
      </c>
      <c r="B136" s="6">
        <v>6171</v>
      </c>
      <c r="C136" s="6">
        <v>6121</v>
      </c>
      <c r="D136" s="6">
        <v>13007000000</v>
      </c>
      <c r="E136" s="6"/>
      <c r="F136" s="7">
        <v>0</v>
      </c>
      <c r="G136" s="7">
        <v>79.86</v>
      </c>
      <c r="H136" s="7">
        <v>0</v>
      </c>
      <c r="I136" s="7">
        <v>0</v>
      </c>
      <c r="J136" s="73"/>
      <c r="K136" s="27"/>
      <c r="L136" s="8" t="s">
        <v>162</v>
      </c>
      <c r="M136" s="8" t="s">
        <v>445</v>
      </c>
      <c r="N136" s="8"/>
      <c r="O136" s="8" t="s">
        <v>47</v>
      </c>
    </row>
    <row r="137" spans="1:15" x14ac:dyDescent="0.25">
      <c r="A137" s="6">
        <v>17</v>
      </c>
      <c r="B137" s="6">
        <v>6171</v>
      </c>
      <c r="C137" s="6">
        <v>6121</v>
      </c>
      <c r="D137" s="6">
        <v>13008000000</v>
      </c>
      <c r="E137" s="6"/>
      <c r="F137" s="7">
        <v>0</v>
      </c>
      <c r="G137" s="7">
        <v>104.06</v>
      </c>
      <c r="H137" s="7">
        <v>0</v>
      </c>
      <c r="I137" s="7">
        <v>0</v>
      </c>
      <c r="J137" s="73"/>
      <c r="K137" s="27"/>
      <c r="L137" s="8" t="s">
        <v>162</v>
      </c>
      <c r="M137" s="8" t="s">
        <v>446</v>
      </c>
      <c r="N137" s="8"/>
      <c r="O137" s="8" t="s">
        <v>47</v>
      </c>
    </row>
    <row r="138" spans="1:15" x14ac:dyDescent="0.25">
      <c r="A138" s="6">
        <v>17</v>
      </c>
      <c r="B138" s="6">
        <v>6171</v>
      </c>
      <c r="C138" s="6">
        <v>6121</v>
      </c>
      <c r="D138" s="6">
        <v>13009000000</v>
      </c>
      <c r="E138" s="6"/>
      <c r="F138" s="7">
        <v>0</v>
      </c>
      <c r="G138" s="7">
        <v>181.5</v>
      </c>
      <c r="H138" s="7">
        <v>0</v>
      </c>
      <c r="I138" s="7">
        <v>172.92099999999999</v>
      </c>
      <c r="J138" s="73"/>
      <c r="K138" s="27"/>
      <c r="L138" s="8" t="s">
        <v>162</v>
      </c>
      <c r="M138" s="8" t="s">
        <v>447</v>
      </c>
      <c r="N138" s="8"/>
      <c r="O138" s="8" t="s">
        <v>47</v>
      </c>
    </row>
    <row r="139" spans="1:15" x14ac:dyDescent="0.25">
      <c r="A139" s="6">
        <v>17</v>
      </c>
      <c r="B139" s="6">
        <v>6171</v>
      </c>
      <c r="C139" s="6">
        <v>6121</v>
      </c>
      <c r="D139" s="6">
        <v>13010000000</v>
      </c>
      <c r="E139" s="6"/>
      <c r="F139" s="7">
        <v>0</v>
      </c>
      <c r="G139" s="7">
        <v>145.19999999999999</v>
      </c>
      <c r="H139" s="7">
        <v>0</v>
      </c>
      <c r="I139" s="7">
        <v>0</v>
      </c>
      <c r="J139" s="73"/>
      <c r="K139" s="27"/>
      <c r="L139" s="8" t="s">
        <v>162</v>
      </c>
      <c r="M139" s="8" t="s">
        <v>448</v>
      </c>
      <c r="N139" s="8"/>
      <c r="O139" s="8" t="s">
        <v>47</v>
      </c>
    </row>
    <row r="140" spans="1:15" x14ac:dyDescent="0.25">
      <c r="A140" s="6">
        <v>17</v>
      </c>
      <c r="B140" s="6">
        <v>6171</v>
      </c>
      <c r="C140" s="6">
        <v>6121</v>
      </c>
      <c r="D140" s="6">
        <v>14001000000</v>
      </c>
      <c r="E140" s="6"/>
      <c r="F140" s="7">
        <v>0</v>
      </c>
      <c r="G140" s="7">
        <v>0</v>
      </c>
      <c r="H140" s="7">
        <v>0</v>
      </c>
      <c r="I140" s="7">
        <v>157.30000000000001</v>
      </c>
      <c r="J140" s="73"/>
      <c r="K140" s="27"/>
      <c r="L140" s="8" t="s">
        <v>162</v>
      </c>
      <c r="M140" s="8" t="s">
        <v>449</v>
      </c>
      <c r="N140" s="8"/>
      <c r="O140" s="8" t="s">
        <v>47</v>
      </c>
    </row>
    <row r="141" spans="1:15" x14ac:dyDescent="0.25">
      <c r="A141" s="6">
        <v>17</v>
      </c>
      <c r="B141" s="6">
        <v>6171</v>
      </c>
      <c r="C141" s="6">
        <v>6121</v>
      </c>
      <c r="D141" s="6">
        <v>26105000000</v>
      </c>
      <c r="E141" s="6"/>
      <c r="F141" s="7">
        <v>0</v>
      </c>
      <c r="G141" s="7">
        <v>64.13</v>
      </c>
      <c r="H141" s="7">
        <v>0</v>
      </c>
      <c r="I141" s="7">
        <v>0</v>
      </c>
      <c r="J141" s="72"/>
      <c r="K141" s="7"/>
      <c r="L141" s="8" t="s">
        <v>162</v>
      </c>
      <c r="M141" s="8" t="s">
        <v>407</v>
      </c>
      <c r="N141" s="8"/>
      <c r="O141" s="8" t="s">
        <v>47</v>
      </c>
    </row>
    <row r="142" spans="1:15" x14ac:dyDescent="0.25">
      <c r="A142" s="59">
        <v>17</v>
      </c>
      <c r="B142" s="59">
        <v>2219</v>
      </c>
      <c r="C142" s="59">
        <v>6121</v>
      </c>
      <c r="D142" s="59">
        <v>1501000000</v>
      </c>
      <c r="E142" s="59">
        <v>236</v>
      </c>
      <c r="F142" s="72">
        <v>0</v>
      </c>
      <c r="G142" s="72">
        <v>0</v>
      </c>
      <c r="H142" s="72">
        <v>0</v>
      </c>
      <c r="I142" s="72">
        <v>0</v>
      </c>
      <c r="J142" s="72">
        <v>4300</v>
      </c>
      <c r="K142" s="72"/>
      <c r="L142" s="75" t="s">
        <v>162</v>
      </c>
      <c r="M142" s="75" t="s">
        <v>504</v>
      </c>
      <c r="N142" s="75"/>
      <c r="O142" s="75"/>
    </row>
    <row r="143" spans="1:15" x14ac:dyDescent="0.25">
      <c r="A143" s="59">
        <v>17</v>
      </c>
      <c r="B143" s="59">
        <v>2219</v>
      </c>
      <c r="C143" s="59">
        <v>6121</v>
      </c>
      <c r="D143" s="59">
        <v>1502000000</v>
      </c>
      <c r="E143" s="59">
        <v>236</v>
      </c>
      <c r="F143" s="72">
        <v>0</v>
      </c>
      <c r="G143" s="72">
        <v>0</v>
      </c>
      <c r="H143" s="72">
        <v>0</v>
      </c>
      <c r="I143" s="72">
        <v>0</v>
      </c>
      <c r="J143" s="72">
        <v>3000</v>
      </c>
      <c r="K143" s="72"/>
      <c r="L143" s="75" t="s">
        <v>162</v>
      </c>
      <c r="M143" s="75" t="s">
        <v>505</v>
      </c>
      <c r="N143" s="75"/>
      <c r="O143" s="75"/>
    </row>
    <row r="144" spans="1:15" x14ac:dyDescent="0.25">
      <c r="A144" s="59">
        <v>17</v>
      </c>
      <c r="B144" s="59">
        <v>2212</v>
      </c>
      <c r="C144" s="59">
        <v>6121</v>
      </c>
      <c r="D144" s="59">
        <v>1503000000</v>
      </c>
      <c r="E144" s="59">
        <v>237</v>
      </c>
      <c r="F144" s="72">
        <v>0</v>
      </c>
      <c r="G144" s="72">
        <v>0</v>
      </c>
      <c r="H144" s="72">
        <v>0</v>
      </c>
      <c r="I144" s="72">
        <v>0</v>
      </c>
      <c r="J144" s="72">
        <v>8800</v>
      </c>
      <c r="K144" s="72"/>
      <c r="L144" s="75" t="s">
        <v>162</v>
      </c>
      <c r="M144" s="75" t="s">
        <v>506</v>
      </c>
      <c r="N144" s="75"/>
      <c r="O144" s="75"/>
    </row>
    <row r="145" spans="1:15" x14ac:dyDescent="0.25">
      <c r="A145" s="59">
        <v>17</v>
      </c>
      <c r="B145" s="59">
        <v>2212</v>
      </c>
      <c r="C145" s="59">
        <v>6121</v>
      </c>
      <c r="D145" s="59">
        <v>1504000000</v>
      </c>
      <c r="E145" s="59">
        <v>237</v>
      </c>
      <c r="F145" s="72">
        <v>0</v>
      </c>
      <c r="G145" s="72">
        <v>0</v>
      </c>
      <c r="H145" s="72">
        <v>0</v>
      </c>
      <c r="I145" s="72">
        <v>0</v>
      </c>
      <c r="J145" s="72">
        <v>9000</v>
      </c>
      <c r="K145" s="72"/>
      <c r="L145" s="75" t="s">
        <v>162</v>
      </c>
      <c r="M145" s="75" t="s">
        <v>507</v>
      </c>
      <c r="N145" s="75"/>
      <c r="O145" s="75"/>
    </row>
    <row r="146" spans="1:15" s="34" customFormat="1" x14ac:dyDescent="0.25">
      <c r="A146" s="59">
        <v>17</v>
      </c>
      <c r="B146" s="59">
        <v>2212</v>
      </c>
      <c r="C146" s="59">
        <v>6121</v>
      </c>
      <c r="D146" s="59">
        <v>1505000000</v>
      </c>
      <c r="E146" s="59">
        <v>237</v>
      </c>
      <c r="F146" s="72">
        <v>0</v>
      </c>
      <c r="G146" s="72">
        <v>0</v>
      </c>
      <c r="H146" s="72">
        <v>0</v>
      </c>
      <c r="I146" s="72">
        <v>0</v>
      </c>
      <c r="J146" s="72">
        <v>6400</v>
      </c>
      <c r="K146" s="72"/>
      <c r="L146" s="75" t="s">
        <v>162</v>
      </c>
      <c r="M146" s="75" t="s">
        <v>508</v>
      </c>
      <c r="N146" s="75"/>
      <c r="O146" s="75"/>
    </row>
    <row r="147" spans="1:15" x14ac:dyDescent="0.25">
      <c r="A147" s="59">
        <v>17</v>
      </c>
      <c r="B147" s="59">
        <v>2212</v>
      </c>
      <c r="C147" s="59">
        <v>6121</v>
      </c>
      <c r="D147" s="59">
        <v>1506000000</v>
      </c>
      <c r="E147" s="59">
        <v>237</v>
      </c>
      <c r="F147" s="72">
        <v>0</v>
      </c>
      <c r="G147" s="72">
        <v>0</v>
      </c>
      <c r="H147" s="72">
        <v>0</v>
      </c>
      <c r="I147" s="72">
        <v>0</v>
      </c>
      <c r="J147" s="72">
        <v>4800</v>
      </c>
      <c r="K147" s="72"/>
      <c r="L147" s="75" t="s">
        <v>162</v>
      </c>
      <c r="M147" s="75" t="s">
        <v>509</v>
      </c>
      <c r="N147" s="75"/>
      <c r="O147" s="75"/>
    </row>
    <row r="148" spans="1:15" x14ac:dyDescent="0.25">
      <c r="A148" s="59">
        <v>17</v>
      </c>
      <c r="B148" s="59">
        <v>2219</v>
      </c>
      <c r="C148" s="59">
        <v>6121</v>
      </c>
      <c r="D148" s="59">
        <v>1507000000</v>
      </c>
      <c r="E148" s="59">
        <v>237</v>
      </c>
      <c r="F148" s="72">
        <v>0</v>
      </c>
      <c r="G148" s="72">
        <v>0</v>
      </c>
      <c r="H148" s="72">
        <v>0</v>
      </c>
      <c r="I148" s="72">
        <v>0</v>
      </c>
      <c r="J148" s="72">
        <v>900</v>
      </c>
      <c r="K148" s="72"/>
      <c r="L148" s="75" t="s">
        <v>162</v>
      </c>
      <c r="M148" s="75" t="s">
        <v>510</v>
      </c>
      <c r="N148" s="75"/>
      <c r="O148" s="75"/>
    </row>
    <row r="149" spans="1:15" x14ac:dyDescent="0.25">
      <c r="A149" s="59">
        <v>17</v>
      </c>
      <c r="B149" s="59">
        <v>2212</v>
      </c>
      <c r="C149" s="59">
        <v>6121</v>
      </c>
      <c r="D149" s="59">
        <v>1508000000</v>
      </c>
      <c r="E149" s="59">
        <v>237</v>
      </c>
      <c r="F149" s="72">
        <v>0</v>
      </c>
      <c r="G149" s="72">
        <v>0</v>
      </c>
      <c r="H149" s="72">
        <v>0</v>
      </c>
      <c r="I149" s="72">
        <v>0</v>
      </c>
      <c r="J149" s="72">
        <v>4700</v>
      </c>
      <c r="K149" s="72"/>
      <c r="L149" s="75" t="s">
        <v>162</v>
      </c>
      <c r="M149" s="75" t="s">
        <v>511</v>
      </c>
      <c r="N149" s="75"/>
      <c r="O149" s="75"/>
    </row>
    <row r="150" spans="1:15" x14ac:dyDescent="0.25">
      <c r="A150" s="59">
        <v>17</v>
      </c>
      <c r="B150" s="59">
        <v>2212</v>
      </c>
      <c r="C150" s="59">
        <v>6121</v>
      </c>
      <c r="D150" s="59">
        <v>1509000000</v>
      </c>
      <c r="E150" s="59">
        <v>237</v>
      </c>
      <c r="F150" s="72">
        <v>0</v>
      </c>
      <c r="G150" s="72">
        <v>0</v>
      </c>
      <c r="H150" s="72">
        <v>0</v>
      </c>
      <c r="I150" s="72">
        <v>0</v>
      </c>
      <c r="J150" s="72">
        <v>4850</v>
      </c>
      <c r="K150" s="72"/>
      <c r="L150" s="75" t="s">
        <v>162</v>
      </c>
      <c r="M150" s="75" t="s">
        <v>512</v>
      </c>
      <c r="N150" s="75"/>
      <c r="O150" s="75"/>
    </row>
    <row r="151" spans="1:15" x14ac:dyDescent="0.25">
      <c r="A151" s="59">
        <v>17</v>
      </c>
      <c r="B151" s="59">
        <v>2212</v>
      </c>
      <c r="C151" s="59">
        <v>6121</v>
      </c>
      <c r="D151" s="59">
        <v>1510000000</v>
      </c>
      <c r="E151" s="59">
        <v>237</v>
      </c>
      <c r="F151" s="72">
        <v>0</v>
      </c>
      <c r="G151" s="72">
        <v>0</v>
      </c>
      <c r="H151" s="72">
        <v>0</v>
      </c>
      <c r="I151" s="72">
        <v>0</v>
      </c>
      <c r="J151" s="72">
        <v>550</v>
      </c>
      <c r="K151" s="72"/>
      <c r="L151" s="75" t="s">
        <v>162</v>
      </c>
      <c r="M151" s="75" t="s">
        <v>513</v>
      </c>
      <c r="N151" s="75"/>
      <c r="O151" s="75"/>
    </row>
    <row r="152" spans="1:15" x14ac:dyDescent="0.25">
      <c r="A152" s="59">
        <v>17</v>
      </c>
      <c r="B152" s="59">
        <v>3631</v>
      </c>
      <c r="C152" s="59">
        <v>6121</v>
      </c>
      <c r="D152" s="59">
        <v>1511000000</v>
      </c>
      <c r="E152" s="59"/>
      <c r="F152" s="72">
        <v>0</v>
      </c>
      <c r="G152" s="72">
        <v>0</v>
      </c>
      <c r="H152" s="72">
        <v>0</v>
      </c>
      <c r="I152" s="72">
        <v>0</v>
      </c>
      <c r="J152" s="72">
        <v>3000</v>
      </c>
      <c r="K152" s="72"/>
      <c r="L152" s="75" t="s">
        <v>162</v>
      </c>
      <c r="M152" s="75" t="s">
        <v>514</v>
      </c>
      <c r="N152" s="75"/>
      <c r="O152" s="75"/>
    </row>
    <row r="153" spans="1:15" x14ac:dyDescent="0.25">
      <c r="A153" s="59">
        <v>17</v>
      </c>
      <c r="B153" s="59">
        <v>6171</v>
      </c>
      <c r="C153" s="59">
        <v>6121</v>
      </c>
      <c r="D153" s="59">
        <v>1512000000</v>
      </c>
      <c r="E153" s="59"/>
      <c r="F153" s="72">
        <v>0</v>
      </c>
      <c r="G153" s="72">
        <v>0</v>
      </c>
      <c r="H153" s="72">
        <v>0</v>
      </c>
      <c r="I153" s="72">
        <v>0</v>
      </c>
      <c r="J153" s="72">
        <v>2000</v>
      </c>
      <c r="K153" s="72"/>
      <c r="L153" s="75" t="s">
        <v>162</v>
      </c>
      <c r="M153" s="75" t="s">
        <v>515</v>
      </c>
      <c r="N153" s="75"/>
      <c r="O153" s="75"/>
    </row>
    <row r="154" spans="1:15" x14ac:dyDescent="0.25">
      <c r="A154" s="59">
        <v>17</v>
      </c>
      <c r="B154" s="59">
        <v>3429</v>
      </c>
      <c r="C154" s="59">
        <v>6121</v>
      </c>
      <c r="D154" s="59">
        <v>1513000000</v>
      </c>
      <c r="E154" s="59"/>
      <c r="F154" s="72">
        <v>0</v>
      </c>
      <c r="G154" s="72">
        <v>0</v>
      </c>
      <c r="H154" s="72">
        <v>0</v>
      </c>
      <c r="I154" s="72">
        <v>0</v>
      </c>
      <c r="J154" s="72">
        <v>1000</v>
      </c>
      <c r="K154" s="72"/>
      <c r="L154" s="75" t="s">
        <v>162</v>
      </c>
      <c r="M154" s="75" t="s">
        <v>516</v>
      </c>
      <c r="N154" s="75"/>
      <c r="O154" s="75"/>
    </row>
    <row r="155" spans="1:15" x14ac:dyDescent="0.25">
      <c r="A155" s="59"/>
      <c r="B155" s="59"/>
      <c r="C155" s="59"/>
      <c r="D155" s="59"/>
      <c r="E155" s="59"/>
      <c r="F155" s="72"/>
      <c r="G155" s="72"/>
      <c r="H155" s="72"/>
      <c r="I155" s="72"/>
      <c r="J155" s="72"/>
      <c r="K155" s="72"/>
      <c r="L155" s="75"/>
      <c r="M155" s="75"/>
      <c r="N155" s="75"/>
      <c r="O155" s="75"/>
    </row>
    <row r="156" spans="1:15" x14ac:dyDescent="0.25">
      <c r="A156" s="29"/>
      <c r="B156" s="28" t="s">
        <v>483</v>
      </c>
      <c r="C156" s="29"/>
      <c r="D156" s="29"/>
      <c r="E156" s="29"/>
      <c r="F156" s="30">
        <v>42874.45824</v>
      </c>
      <c r="G156" s="30">
        <v>33842.099719999998</v>
      </c>
      <c r="H156" s="30">
        <f>SUM(H66:H155)</f>
        <v>70274</v>
      </c>
      <c r="I156" s="30">
        <v>2043.7113999999999</v>
      </c>
      <c r="J156" s="30">
        <f>SUM(J66:J155)</f>
        <v>76000</v>
      </c>
      <c r="K156" s="30"/>
      <c r="L156" s="28"/>
      <c r="M156" s="28"/>
      <c r="N156" s="28"/>
      <c r="O156" s="28"/>
    </row>
    <row r="157" spans="1:15" x14ac:dyDescent="0.25">
      <c r="A157" s="6"/>
      <c r="B157" s="6"/>
      <c r="C157" s="6"/>
      <c r="D157" s="6"/>
      <c r="E157" s="6"/>
      <c r="F157" s="7"/>
      <c r="G157" s="7"/>
      <c r="H157" s="7"/>
      <c r="I157" s="7"/>
      <c r="J157" s="72"/>
      <c r="K157" s="7"/>
      <c r="L157" s="8"/>
      <c r="M157" s="8"/>
      <c r="N157" s="8"/>
      <c r="O157" s="8"/>
    </row>
    <row r="158" spans="1:15" x14ac:dyDescent="0.25">
      <c r="A158" s="31"/>
      <c r="B158" s="31" t="s">
        <v>450</v>
      </c>
      <c r="C158" s="31"/>
      <c r="D158" s="31"/>
      <c r="E158" s="31"/>
      <c r="F158" s="32">
        <v>69948.847370000003</v>
      </c>
      <c r="G158" s="32">
        <v>56407.59895</v>
      </c>
      <c r="H158" s="32">
        <v>85521</v>
      </c>
      <c r="I158" s="32">
        <v>3983.4022399999999</v>
      </c>
      <c r="J158" s="32">
        <f>J64+J156</f>
        <v>98700</v>
      </c>
      <c r="K158" s="32"/>
      <c r="L158" s="33"/>
      <c r="M158" s="33"/>
      <c r="N158" s="33"/>
      <c r="O158" s="33"/>
    </row>
    <row r="159" spans="1:15" x14ac:dyDescent="0.25">
      <c r="A159" s="6"/>
      <c r="B159" s="6"/>
      <c r="C159" s="6"/>
      <c r="D159" s="6"/>
      <c r="E159" s="6"/>
      <c r="F159" s="7"/>
      <c r="G159" s="7"/>
      <c r="H159" s="7"/>
      <c r="I159" s="7"/>
      <c r="J159" s="72"/>
      <c r="K159" s="7"/>
      <c r="L159" s="8"/>
      <c r="M159" s="8"/>
      <c r="N159" s="8"/>
      <c r="O159" s="8"/>
    </row>
    <row r="160" spans="1:15" x14ac:dyDescent="0.25">
      <c r="A160" s="43">
        <v>17</v>
      </c>
      <c r="B160" s="43"/>
      <c r="C160" s="43">
        <v>8115</v>
      </c>
      <c r="D160" s="43"/>
      <c r="E160" s="43"/>
      <c r="F160" s="44">
        <v>0</v>
      </c>
      <c r="G160" s="44">
        <v>0</v>
      </c>
      <c r="H160" s="44">
        <v>21074</v>
      </c>
      <c r="I160" s="44">
        <v>0</v>
      </c>
      <c r="J160" s="72"/>
      <c r="K160" s="44"/>
      <c r="L160" s="62" t="s">
        <v>104</v>
      </c>
      <c r="M160" s="62"/>
      <c r="N160" s="62"/>
      <c r="O160" s="62"/>
    </row>
    <row r="161" spans="1:15" x14ac:dyDescent="0.25">
      <c r="A161" s="6"/>
      <c r="B161" s="6"/>
      <c r="C161" s="6"/>
      <c r="D161" s="6"/>
      <c r="E161" s="6"/>
      <c r="F161" s="7"/>
      <c r="G161" s="7"/>
      <c r="H161" s="7"/>
      <c r="I161" s="7"/>
      <c r="J161" s="72"/>
      <c r="K161" s="7"/>
      <c r="L161" s="8"/>
      <c r="M161" s="8"/>
      <c r="N161" s="8"/>
      <c r="O161" s="8"/>
    </row>
    <row r="162" spans="1:15" x14ac:dyDescent="0.25">
      <c r="A162" s="29"/>
      <c r="B162" s="29" t="s">
        <v>451</v>
      </c>
      <c r="C162" s="29"/>
      <c r="D162" s="29"/>
      <c r="E162" s="29"/>
      <c r="F162" s="30">
        <v>0</v>
      </c>
      <c r="G162" s="30">
        <v>0</v>
      </c>
      <c r="H162" s="30">
        <v>21074</v>
      </c>
      <c r="I162" s="30">
        <v>0</v>
      </c>
      <c r="J162" s="30">
        <f>SUM(J160)</f>
        <v>0</v>
      </c>
      <c r="K162" s="30"/>
      <c r="L162" s="28"/>
      <c r="M162" s="28"/>
      <c r="N162" s="28"/>
      <c r="O162" s="28"/>
    </row>
    <row r="163" spans="1:15" x14ac:dyDescent="0.25">
      <c r="J163" s="76"/>
      <c r="K163" s="12"/>
    </row>
  </sheetData>
  <mergeCells count="2">
    <mergeCell ref="A4:O4"/>
    <mergeCell ref="A29:O29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5" fitToHeight="0" orientation="landscape" r:id="rId1"/>
  <headerFooter>
    <oddFooter>&amp;R (str. &amp;P z &amp;N)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O33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0" width="14.25" style="14" customWidth="1"/>
    <col min="11" max="11" width="9.625" style="14" bestFit="1" customWidth="1"/>
    <col min="12" max="12" width="60.125" style="13" bestFit="1" customWidth="1"/>
    <col min="13" max="13" width="9.875" style="13" bestFit="1" customWidth="1"/>
    <col min="14" max="14" width="21.25" style="13" bestFit="1" customWidth="1"/>
    <col min="15" max="15" width="26.75" style="13" bestFit="1" customWidth="1"/>
    <col min="16" max="16384" width="9" style="14"/>
  </cols>
  <sheetData>
    <row r="1" spans="1:15" ht="21" x14ac:dyDescent="0.35">
      <c r="A1" s="9" t="s">
        <v>675</v>
      </c>
      <c r="B1" s="9"/>
      <c r="C1" s="9"/>
      <c r="D1" s="9"/>
      <c r="E1" s="9"/>
      <c r="F1" s="53"/>
      <c r="G1" s="53"/>
      <c r="H1" s="53"/>
      <c r="I1" s="53"/>
      <c r="J1" s="54"/>
      <c r="K1" s="54"/>
      <c r="L1" s="55"/>
      <c r="M1" s="55"/>
      <c r="N1" s="55"/>
      <c r="O1" s="55"/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18</v>
      </c>
      <c r="B5" s="6">
        <v>4226</v>
      </c>
      <c r="C5" s="6">
        <v>2324</v>
      </c>
      <c r="D5" s="6"/>
      <c r="E5" s="6"/>
      <c r="F5" s="7">
        <v>0</v>
      </c>
      <c r="G5" s="7">
        <v>0.377</v>
      </c>
      <c r="H5" s="7">
        <v>0</v>
      </c>
      <c r="I5" s="7">
        <v>0</v>
      </c>
      <c r="J5" s="44">
        <v>0</v>
      </c>
      <c r="K5" s="27"/>
      <c r="L5" s="8" t="s">
        <v>49</v>
      </c>
      <c r="M5" s="8"/>
      <c r="N5" s="8"/>
      <c r="O5" s="8" t="s">
        <v>452</v>
      </c>
    </row>
    <row r="6" spans="1:15" x14ac:dyDescent="0.25">
      <c r="A6" s="6"/>
      <c r="B6" s="6"/>
      <c r="C6" s="6"/>
      <c r="D6" s="6"/>
      <c r="E6" s="6"/>
      <c r="F6" s="7"/>
      <c r="G6" s="7"/>
      <c r="H6" s="7"/>
      <c r="I6" s="7"/>
      <c r="J6" s="27"/>
      <c r="K6" s="27"/>
      <c r="L6" s="8"/>
      <c r="M6" s="8"/>
      <c r="N6" s="8"/>
      <c r="O6" s="8"/>
    </row>
    <row r="7" spans="1:15" x14ac:dyDescent="0.25">
      <c r="A7" s="29"/>
      <c r="B7" s="28" t="s">
        <v>481</v>
      </c>
      <c r="C7" s="29"/>
      <c r="D7" s="29"/>
      <c r="E7" s="29"/>
      <c r="F7" s="30">
        <v>0</v>
      </c>
      <c r="G7" s="30">
        <v>0.377</v>
      </c>
      <c r="H7" s="30">
        <v>0</v>
      </c>
      <c r="I7" s="30">
        <v>0</v>
      </c>
      <c r="J7" s="30">
        <f>SUM(J5)</f>
        <v>0</v>
      </c>
      <c r="K7" s="30"/>
      <c r="L7" s="28"/>
      <c r="M7" s="28"/>
      <c r="N7" s="28"/>
      <c r="O7" s="28"/>
    </row>
    <row r="8" spans="1:15" x14ac:dyDescent="0.25">
      <c r="A8" s="6"/>
      <c r="B8" s="6"/>
      <c r="C8" s="6"/>
      <c r="D8" s="6"/>
      <c r="E8" s="6"/>
      <c r="F8" s="7"/>
      <c r="G8" s="7"/>
      <c r="H8" s="7"/>
      <c r="I8" s="7"/>
      <c r="J8" s="27"/>
      <c r="K8" s="27"/>
      <c r="L8" s="8"/>
      <c r="M8" s="8"/>
      <c r="N8" s="8"/>
      <c r="O8" s="8"/>
    </row>
    <row r="9" spans="1:15" x14ac:dyDescent="0.25">
      <c r="A9" s="31"/>
      <c r="B9" s="31" t="s">
        <v>453</v>
      </c>
      <c r="C9" s="31"/>
      <c r="D9" s="31"/>
      <c r="E9" s="31"/>
      <c r="F9" s="32">
        <v>0</v>
      </c>
      <c r="G9" s="32">
        <v>0.377</v>
      </c>
      <c r="H9" s="32">
        <v>0</v>
      </c>
      <c r="I9" s="32">
        <v>0</v>
      </c>
      <c r="J9" s="32">
        <f>J7</f>
        <v>0</v>
      </c>
      <c r="K9" s="32"/>
      <c r="L9" s="33"/>
      <c r="M9" s="33"/>
      <c r="N9" s="33"/>
      <c r="O9" s="33"/>
    </row>
    <row r="10" spans="1:15" x14ac:dyDescent="0.25">
      <c r="A10" s="6"/>
      <c r="B10" s="6"/>
      <c r="C10" s="6"/>
      <c r="D10" s="6"/>
      <c r="E10" s="6"/>
      <c r="F10" s="7"/>
      <c r="G10" s="7"/>
      <c r="H10" s="7"/>
      <c r="I10" s="7"/>
      <c r="J10" s="27"/>
      <c r="K10" s="27"/>
      <c r="L10" s="8"/>
      <c r="M10" s="8"/>
      <c r="N10" s="8"/>
      <c r="O10" s="8"/>
    </row>
    <row r="11" spans="1:15" x14ac:dyDescent="0.25">
      <c r="A11" s="93" t="s">
        <v>680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</row>
    <row r="12" spans="1:15" x14ac:dyDescent="0.25">
      <c r="A12" s="6">
        <v>18</v>
      </c>
      <c r="B12" s="6">
        <v>4226</v>
      </c>
      <c r="C12" s="6">
        <v>5011</v>
      </c>
      <c r="D12" s="6"/>
      <c r="E12" s="6"/>
      <c r="F12" s="7">
        <v>3202.0410000000002</v>
      </c>
      <c r="G12" s="7">
        <v>3309.9169999999999</v>
      </c>
      <c r="H12" s="7">
        <v>3700</v>
      </c>
      <c r="I12" s="7">
        <v>1057.4829999999999</v>
      </c>
      <c r="J12" s="7">
        <v>3750</v>
      </c>
      <c r="K12" s="7"/>
      <c r="L12" s="8" t="s">
        <v>190</v>
      </c>
      <c r="M12" s="8"/>
      <c r="N12" s="8"/>
      <c r="O12" s="8" t="s">
        <v>452</v>
      </c>
    </row>
    <row r="13" spans="1:15" x14ac:dyDescent="0.25">
      <c r="A13" s="6">
        <v>18</v>
      </c>
      <c r="B13" s="6">
        <v>4226</v>
      </c>
      <c r="C13" s="6">
        <v>5031</v>
      </c>
      <c r="D13" s="6"/>
      <c r="E13" s="6"/>
      <c r="F13" s="7">
        <v>795.81775000000005</v>
      </c>
      <c r="G13" s="7">
        <v>834.97924999999998</v>
      </c>
      <c r="H13" s="7">
        <v>925</v>
      </c>
      <c r="I13" s="7">
        <v>263.82650000000001</v>
      </c>
      <c r="J13" s="7">
        <v>938</v>
      </c>
      <c r="K13" s="7"/>
      <c r="L13" s="8" t="s">
        <v>191</v>
      </c>
      <c r="M13" s="8"/>
      <c r="N13" s="8"/>
      <c r="O13" s="8" t="s">
        <v>452</v>
      </c>
    </row>
    <row r="14" spans="1:15" x14ac:dyDescent="0.25">
      <c r="A14" s="6">
        <v>18</v>
      </c>
      <c r="B14" s="6">
        <v>4226</v>
      </c>
      <c r="C14" s="6">
        <v>5032</v>
      </c>
      <c r="D14" s="6"/>
      <c r="E14" s="6"/>
      <c r="F14" s="7">
        <v>286.49900000000002</v>
      </c>
      <c r="G14" s="7">
        <v>300.60300000000001</v>
      </c>
      <c r="H14" s="7">
        <v>333</v>
      </c>
      <c r="I14" s="7">
        <v>94.981999999999999</v>
      </c>
      <c r="J14" s="7">
        <v>338</v>
      </c>
      <c r="K14" s="7"/>
      <c r="L14" s="8" t="s">
        <v>192</v>
      </c>
      <c r="M14" s="8"/>
      <c r="N14" s="8"/>
      <c r="O14" s="8" t="s">
        <v>452</v>
      </c>
    </row>
    <row r="15" spans="1:15" x14ac:dyDescent="0.25">
      <c r="A15" s="6">
        <v>18</v>
      </c>
      <c r="B15" s="6">
        <v>4226</v>
      </c>
      <c r="C15" s="6">
        <v>5132</v>
      </c>
      <c r="D15" s="6"/>
      <c r="E15" s="6"/>
      <c r="F15" s="7">
        <v>89.002880000000005</v>
      </c>
      <c r="G15" s="7">
        <v>94.141090000000005</v>
      </c>
      <c r="H15" s="7">
        <v>120</v>
      </c>
      <c r="I15" s="7">
        <v>45.863</v>
      </c>
      <c r="J15" s="7">
        <v>120</v>
      </c>
      <c r="K15" s="7"/>
      <c r="L15" s="8" t="s">
        <v>345</v>
      </c>
      <c r="M15" s="8"/>
      <c r="N15" s="8"/>
      <c r="O15" s="8" t="s">
        <v>452</v>
      </c>
    </row>
    <row r="16" spans="1:15" x14ac:dyDescent="0.25">
      <c r="A16" s="6">
        <v>18</v>
      </c>
      <c r="B16" s="6">
        <v>4226</v>
      </c>
      <c r="C16" s="6">
        <v>5137</v>
      </c>
      <c r="D16" s="6"/>
      <c r="E16" s="6"/>
      <c r="F16" s="7">
        <v>185.86500000000001</v>
      </c>
      <c r="G16" s="7">
        <v>191.74534</v>
      </c>
      <c r="H16" s="7">
        <v>85</v>
      </c>
      <c r="I16" s="7">
        <v>3.29</v>
      </c>
      <c r="J16" s="7">
        <v>100</v>
      </c>
      <c r="K16" s="7"/>
      <c r="L16" s="8" t="s">
        <v>81</v>
      </c>
      <c r="M16" s="8"/>
      <c r="N16" s="8"/>
      <c r="O16" s="8" t="s">
        <v>452</v>
      </c>
    </row>
    <row r="17" spans="1:15" x14ac:dyDescent="0.25">
      <c r="A17" s="6">
        <v>18</v>
      </c>
      <c r="B17" s="6">
        <v>4226</v>
      </c>
      <c r="C17" s="6">
        <v>5139</v>
      </c>
      <c r="D17" s="6"/>
      <c r="E17" s="6"/>
      <c r="F17" s="7">
        <v>853.66282000000001</v>
      </c>
      <c r="G17" s="7">
        <v>652.73221000000001</v>
      </c>
      <c r="H17" s="7">
        <v>730</v>
      </c>
      <c r="I17" s="7">
        <v>170.3</v>
      </c>
      <c r="J17" s="7">
        <v>630</v>
      </c>
      <c r="K17" s="7"/>
      <c r="L17" s="8" t="s">
        <v>82</v>
      </c>
      <c r="M17" s="8"/>
      <c r="N17" s="8"/>
      <c r="O17" s="8" t="s">
        <v>452</v>
      </c>
    </row>
    <row r="18" spans="1:15" x14ac:dyDescent="0.25">
      <c r="A18" s="6">
        <v>18</v>
      </c>
      <c r="B18" s="6">
        <v>4226</v>
      </c>
      <c r="C18" s="6">
        <v>5152</v>
      </c>
      <c r="D18" s="6"/>
      <c r="E18" s="6"/>
      <c r="F18" s="7">
        <v>58.914369999999998</v>
      </c>
      <c r="G18" s="7">
        <v>109.04622000000001</v>
      </c>
      <c r="H18" s="7">
        <v>112</v>
      </c>
      <c r="I18" s="7">
        <v>48.010370000000002</v>
      </c>
      <c r="J18" s="7">
        <v>112</v>
      </c>
      <c r="K18" s="7"/>
      <c r="L18" s="8" t="s">
        <v>147</v>
      </c>
      <c r="M18" s="8"/>
      <c r="N18" s="8"/>
      <c r="O18" s="8" t="s">
        <v>452</v>
      </c>
    </row>
    <row r="19" spans="1:15" x14ac:dyDescent="0.25">
      <c r="A19" s="6">
        <v>18</v>
      </c>
      <c r="B19" s="6">
        <v>4226</v>
      </c>
      <c r="C19" s="6">
        <v>5154</v>
      </c>
      <c r="D19" s="6"/>
      <c r="E19" s="6"/>
      <c r="F19" s="7">
        <v>29.173680000000001</v>
      </c>
      <c r="G19" s="7">
        <v>31.147860000000001</v>
      </c>
      <c r="H19" s="7">
        <v>35</v>
      </c>
      <c r="I19" s="7">
        <v>14.767659999999999</v>
      </c>
      <c r="J19" s="7">
        <v>35</v>
      </c>
      <c r="K19" s="7"/>
      <c r="L19" s="8" t="s">
        <v>144</v>
      </c>
      <c r="M19" s="8"/>
      <c r="N19" s="8"/>
      <c r="O19" s="8" t="s">
        <v>452</v>
      </c>
    </row>
    <row r="20" spans="1:15" x14ac:dyDescent="0.25">
      <c r="A20" s="6">
        <v>18</v>
      </c>
      <c r="B20" s="6">
        <v>4226</v>
      </c>
      <c r="C20" s="6">
        <v>5156</v>
      </c>
      <c r="D20" s="6"/>
      <c r="E20" s="6"/>
      <c r="F20" s="7">
        <v>108.402</v>
      </c>
      <c r="G20" s="7">
        <v>120.605</v>
      </c>
      <c r="H20" s="7">
        <v>110</v>
      </c>
      <c r="I20" s="7">
        <v>51.350999999999999</v>
      </c>
      <c r="J20" s="7">
        <v>210</v>
      </c>
      <c r="K20" s="7"/>
      <c r="L20" s="8" t="s">
        <v>244</v>
      </c>
      <c r="M20" s="8"/>
      <c r="N20" s="8"/>
      <c r="O20" s="8" t="s">
        <v>452</v>
      </c>
    </row>
    <row r="21" spans="1:15" x14ac:dyDescent="0.25">
      <c r="A21" s="6">
        <v>18</v>
      </c>
      <c r="B21" s="6">
        <v>4226</v>
      </c>
      <c r="C21" s="6">
        <v>5162</v>
      </c>
      <c r="D21" s="6"/>
      <c r="E21" s="6"/>
      <c r="F21" s="7">
        <v>28.028600000000001</v>
      </c>
      <c r="G21" s="7">
        <v>19.81953</v>
      </c>
      <c r="H21" s="7">
        <v>38</v>
      </c>
      <c r="I21" s="7">
        <v>7.0684699999999996</v>
      </c>
      <c r="J21" s="7">
        <v>38</v>
      </c>
      <c r="K21" s="7"/>
      <c r="L21" s="8" t="s">
        <v>145</v>
      </c>
      <c r="M21" s="8"/>
      <c r="N21" s="8"/>
      <c r="O21" s="8" t="s">
        <v>452</v>
      </c>
    </row>
    <row r="22" spans="1:15" x14ac:dyDescent="0.25">
      <c r="A22" s="6">
        <v>18</v>
      </c>
      <c r="B22" s="6">
        <v>4226</v>
      </c>
      <c r="C22" s="6">
        <v>5163</v>
      </c>
      <c r="D22" s="6"/>
      <c r="E22" s="6"/>
      <c r="F22" s="7">
        <v>15.228289999999999</v>
      </c>
      <c r="G22" s="7">
        <v>18.238199999999999</v>
      </c>
      <c r="H22" s="7">
        <v>20</v>
      </c>
      <c r="I22" s="7">
        <v>3.5684300000000002</v>
      </c>
      <c r="J22" s="7">
        <v>20</v>
      </c>
      <c r="K22" s="7"/>
      <c r="L22" s="8" t="s">
        <v>93</v>
      </c>
      <c r="M22" s="8"/>
      <c r="N22" s="8"/>
      <c r="O22" s="8" t="s">
        <v>452</v>
      </c>
    </row>
    <row r="23" spans="1:15" x14ac:dyDescent="0.25">
      <c r="A23" s="6">
        <v>18</v>
      </c>
      <c r="B23" s="6">
        <v>4226</v>
      </c>
      <c r="C23" s="6">
        <v>5167</v>
      </c>
      <c r="D23" s="6"/>
      <c r="E23" s="6"/>
      <c r="F23" s="7">
        <v>12.15</v>
      </c>
      <c r="G23" s="7">
        <v>3.14</v>
      </c>
      <c r="H23" s="7">
        <v>15</v>
      </c>
      <c r="I23" s="7">
        <v>15.22</v>
      </c>
      <c r="J23" s="7">
        <v>15</v>
      </c>
      <c r="K23" s="7"/>
      <c r="L23" s="8" t="s">
        <v>194</v>
      </c>
      <c r="M23" s="8"/>
      <c r="N23" s="8"/>
      <c r="O23" s="8" t="s">
        <v>452</v>
      </c>
    </row>
    <row r="24" spans="1:15" x14ac:dyDescent="0.25">
      <c r="A24" s="6">
        <v>18</v>
      </c>
      <c r="B24" s="6">
        <v>4226</v>
      </c>
      <c r="C24" s="6">
        <v>5169</v>
      </c>
      <c r="D24" s="6"/>
      <c r="E24" s="6"/>
      <c r="F24" s="7">
        <v>112.67204</v>
      </c>
      <c r="G24" s="7">
        <v>153.47638000000001</v>
      </c>
      <c r="H24" s="7">
        <v>215</v>
      </c>
      <c r="I24" s="7">
        <v>98.301789999999997</v>
      </c>
      <c r="J24" s="7">
        <v>200</v>
      </c>
      <c r="K24" s="7"/>
      <c r="L24" s="8" t="s">
        <v>84</v>
      </c>
      <c r="M24" s="8"/>
      <c r="N24" s="8"/>
      <c r="O24" s="8" t="s">
        <v>452</v>
      </c>
    </row>
    <row r="25" spans="1:15" x14ac:dyDescent="0.25">
      <c r="A25" s="6">
        <v>18</v>
      </c>
      <c r="B25" s="6">
        <v>4226</v>
      </c>
      <c r="C25" s="6">
        <v>5171</v>
      </c>
      <c r="D25" s="6"/>
      <c r="E25" s="6"/>
      <c r="F25" s="7">
        <v>103.011</v>
      </c>
      <c r="G25" s="7">
        <v>204.36600000000001</v>
      </c>
      <c r="H25" s="7">
        <v>160</v>
      </c>
      <c r="I25" s="7">
        <v>50.253999999999998</v>
      </c>
      <c r="J25" s="7">
        <v>160</v>
      </c>
      <c r="K25" s="7"/>
      <c r="L25" s="8" t="s">
        <v>146</v>
      </c>
      <c r="M25" s="8"/>
      <c r="N25" s="8"/>
      <c r="O25" s="8" t="s">
        <v>452</v>
      </c>
    </row>
    <row r="26" spans="1:15" x14ac:dyDescent="0.25">
      <c r="A26" s="6">
        <v>18</v>
      </c>
      <c r="B26" s="6">
        <v>4226</v>
      </c>
      <c r="C26" s="6">
        <v>5181</v>
      </c>
      <c r="D26" s="6"/>
      <c r="E26" s="6"/>
      <c r="F26" s="7">
        <v>0</v>
      </c>
      <c r="G26" s="7">
        <v>0</v>
      </c>
      <c r="H26" s="7">
        <v>0</v>
      </c>
      <c r="I26" s="7">
        <v>1132.0052800000001</v>
      </c>
      <c r="J26" s="7">
        <v>0</v>
      </c>
      <c r="K26" s="7"/>
      <c r="L26" s="8" t="s">
        <v>361</v>
      </c>
      <c r="M26" s="8"/>
      <c r="N26" s="8"/>
      <c r="O26" s="8" t="s">
        <v>452</v>
      </c>
    </row>
    <row r="27" spans="1:15" x14ac:dyDescent="0.25">
      <c r="A27" s="6"/>
      <c r="B27" s="6"/>
      <c r="C27" s="6"/>
      <c r="D27" s="6"/>
      <c r="E27" s="6"/>
      <c r="F27" s="7"/>
      <c r="G27" s="7"/>
      <c r="H27" s="7"/>
      <c r="I27" s="7"/>
      <c r="J27" s="27"/>
      <c r="K27" s="27"/>
      <c r="L27" s="8"/>
      <c r="M27" s="8"/>
      <c r="N27" s="8"/>
      <c r="O27" s="8"/>
    </row>
    <row r="28" spans="1:15" x14ac:dyDescent="0.25">
      <c r="A28" s="29"/>
      <c r="B28" s="28" t="s">
        <v>482</v>
      </c>
      <c r="C28" s="29"/>
      <c r="D28" s="29"/>
      <c r="E28" s="29"/>
      <c r="F28" s="30">
        <v>5880.4684299999999</v>
      </c>
      <c r="G28" s="30">
        <v>6043.9570800000001</v>
      </c>
      <c r="H28" s="30">
        <v>6598</v>
      </c>
      <c r="I28" s="30">
        <v>3056.2914999999998</v>
      </c>
      <c r="J28" s="30">
        <f>SUM(J12:J26)</f>
        <v>6666</v>
      </c>
      <c r="K28" s="30"/>
      <c r="L28" s="28"/>
      <c r="M28" s="28"/>
      <c r="N28" s="28"/>
      <c r="O28" s="28"/>
    </row>
    <row r="29" spans="1:15" x14ac:dyDescent="0.25">
      <c r="A29" s="6"/>
      <c r="B29" s="6"/>
      <c r="C29" s="6"/>
      <c r="D29" s="6"/>
      <c r="E29" s="6"/>
      <c r="F29" s="7"/>
      <c r="G29" s="7"/>
      <c r="H29" s="7"/>
      <c r="I29" s="7"/>
      <c r="J29" s="27"/>
      <c r="K29" s="27"/>
      <c r="L29" s="8"/>
      <c r="M29" s="8"/>
      <c r="N29" s="8"/>
      <c r="O29" s="8"/>
    </row>
    <row r="30" spans="1:15" x14ac:dyDescent="0.25">
      <c r="A30" s="31"/>
      <c r="B30" s="31" t="s">
        <v>454</v>
      </c>
      <c r="C30" s="31"/>
      <c r="D30" s="31"/>
      <c r="E30" s="31"/>
      <c r="F30" s="32">
        <v>5880.4684299999999</v>
      </c>
      <c r="G30" s="32">
        <v>6043.9570800000001</v>
      </c>
      <c r="H30" s="32">
        <v>6598</v>
      </c>
      <c r="I30" s="32">
        <v>3056.2914999999998</v>
      </c>
      <c r="J30" s="32">
        <f>J28</f>
        <v>6666</v>
      </c>
      <c r="K30" s="32"/>
      <c r="L30" s="33"/>
      <c r="M30" s="33"/>
      <c r="N30" s="33"/>
      <c r="O30" s="33"/>
    </row>
    <row r="31" spans="1:15" x14ac:dyDescent="0.25">
      <c r="A31" s="6"/>
      <c r="B31" s="6"/>
      <c r="C31" s="6"/>
      <c r="D31" s="6"/>
      <c r="E31" s="6"/>
      <c r="F31" s="7"/>
      <c r="G31" s="7"/>
      <c r="H31" s="7"/>
      <c r="I31" s="7"/>
      <c r="J31" s="27"/>
      <c r="K31" s="27"/>
      <c r="L31" s="8"/>
      <c r="M31" s="8"/>
      <c r="N31" s="8"/>
      <c r="O31" s="8"/>
    </row>
    <row r="32" spans="1:15" x14ac:dyDescent="0.25">
      <c r="A32" s="28"/>
      <c r="B32" s="28" t="s">
        <v>478</v>
      </c>
      <c r="C32" s="29"/>
      <c r="D32" s="29"/>
      <c r="E32" s="30"/>
      <c r="F32" s="30">
        <f>F9-F30</f>
        <v>-5880.4684299999999</v>
      </c>
      <c r="G32" s="30">
        <f t="shared" ref="G32:J32" si="0">G9-G30</f>
        <v>-6043.5800799999997</v>
      </c>
      <c r="H32" s="30">
        <f t="shared" si="0"/>
        <v>-6598</v>
      </c>
      <c r="I32" s="30">
        <f t="shared" si="0"/>
        <v>-3056.2914999999998</v>
      </c>
      <c r="J32" s="30">
        <f t="shared" si="0"/>
        <v>-6666</v>
      </c>
      <c r="K32" s="30"/>
      <c r="L32" s="28"/>
      <c r="M32" s="28"/>
      <c r="N32" s="28"/>
      <c r="O32" s="35"/>
    </row>
    <row r="33" spans="1:15" x14ac:dyDescent="0.25">
      <c r="A33" s="28"/>
      <c r="B33" s="28" t="s">
        <v>479</v>
      </c>
      <c r="C33" s="29"/>
      <c r="D33" s="29"/>
      <c r="E33" s="30"/>
      <c r="F33" s="30">
        <f>F7-F28</f>
        <v>-5880.4684299999999</v>
      </c>
      <c r="G33" s="30">
        <f t="shared" ref="G33:J33" si="1">G7-G28</f>
        <v>-6043.5800799999997</v>
      </c>
      <c r="H33" s="30">
        <f t="shared" si="1"/>
        <v>-6598</v>
      </c>
      <c r="I33" s="30">
        <f t="shared" si="1"/>
        <v>-3056.2914999999998</v>
      </c>
      <c r="J33" s="30">
        <f t="shared" si="1"/>
        <v>-6666</v>
      </c>
      <c r="K33" s="30"/>
      <c r="L33" s="28"/>
      <c r="M33" s="28"/>
      <c r="N33" s="28"/>
      <c r="O33" s="35"/>
    </row>
  </sheetData>
  <mergeCells count="2">
    <mergeCell ref="A4:O4"/>
    <mergeCell ref="A11:O1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6" fitToHeight="0" orientation="landscape" r:id="rId1"/>
  <headerFooter>
    <oddFooter>&amp;R (str. &amp;P z &amp;N)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O57"/>
  <sheetViews>
    <sheetView zoomScaleNormal="100" workbookViewId="0">
      <pane ySplit="3" topLeftCell="A25" activePane="bottomLeft" state="frozen"/>
      <selection pane="bottomLeft" activeCell="A32" sqref="A32:O32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1" width="14.25" style="14" customWidth="1"/>
    <col min="12" max="12" width="58.375" style="13" bestFit="1" customWidth="1"/>
    <col min="13" max="13" width="36.375" style="13" bestFit="1" customWidth="1"/>
    <col min="14" max="14" width="55.75" style="13" bestFit="1" customWidth="1"/>
    <col min="15" max="15" width="43" style="13" bestFit="1" customWidth="1"/>
    <col min="16" max="16384" width="9" style="14"/>
  </cols>
  <sheetData>
    <row r="1" spans="1:15" ht="21" x14ac:dyDescent="0.25">
      <c r="A1" s="9" t="s">
        <v>676</v>
      </c>
    </row>
    <row r="3" spans="1:15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5</v>
      </c>
      <c r="M3" s="38" t="s">
        <v>6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31</v>
      </c>
      <c r="B5" s="6"/>
      <c r="C5" s="6">
        <v>2451</v>
      </c>
      <c r="D5" s="6"/>
      <c r="E5" s="6"/>
      <c r="F5" s="7">
        <v>3380</v>
      </c>
      <c r="G5" s="7">
        <v>0</v>
      </c>
      <c r="H5" s="7">
        <v>0</v>
      </c>
      <c r="I5" s="7">
        <v>0</v>
      </c>
      <c r="J5" s="44">
        <v>0</v>
      </c>
      <c r="K5" s="27"/>
      <c r="L5" s="8" t="s">
        <v>455</v>
      </c>
      <c r="M5" s="8"/>
      <c r="N5" s="8"/>
      <c r="O5" s="8"/>
    </row>
    <row r="6" spans="1:15" x14ac:dyDescent="0.25">
      <c r="A6" s="6">
        <v>31</v>
      </c>
      <c r="B6" s="6"/>
      <c r="C6" s="6">
        <v>4111</v>
      </c>
      <c r="D6" s="6"/>
      <c r="E6" s="6">
        <v>98007</v>
      </c>
      <c r="F6" s="7">
        <v>65</v>
      </c>
      <c r="G6" s="7">
        <v>0</v>
      </c>
      <c r="H6" s="7">
        <v>0</v>
      </c>
      <c r="I6" s="7">
        <v>0</v>
      </c>
      <c r="J6" s="44">
        <v>0</v>
      </c>
      <c r="K6" s="27"/>
      <c r="L6" s="8" t="s">
        <v>229</v>
      </c>
      <c r="M6" s="8"/>
      <c r="N6" s="8" t="s">
        <v>293</v>
      </c>
      <c r="O6" s="8"/>
    </row>
    <row r="7" spans="1:15" x14ac:dyDescent="0.25">
      <c r="A7" s="6">
        <v>31</v>
      </c>
      <c r="B7" s="6"/>
      <c r="C7" s="6">
        <v>4112</v>
      </c>
      <c r="D7" s="6"/>
      <c r="E7" s="6"/>
      <c r="F7" s="7">
        <v>16224</v>
      </c>
      <c r="G7" s="7">
        <v>0</v>
      </c>
      <c r="H7" s="7">
        <v>0</v>
      </c>
      <c r="I7" s="7">
        <v>0</v>
      </c>
      <c r="J7" s="44">
        <v>0</v>
      </c>
      <c r="K7" s="27"/>
      <c r="L7" s="8" t="s">
        <v>37</v>
      </c>
      <c r="M7" s="8"/>
      <c r="N7" s="8"/>
      <c r="O7" s="8"/>
    </row>
    <row r="8" spans="1:15" x14ac:dyDescent="0.25">
      <c r="A8" s="6">
        <v>31</v>
      </c>
      <c r="B8" s="6"/>
      <c r="C8" s="6">
        <v>4116</v>
      </c>
      <c r="D8" s="6"/>
      <c r="E8" s="6">
        <v>15065</v>
      </c>
      <c r="F8" s="7">
        <v>755.798</v>
      </c>
      <c r="G8" s="7">
        <v>711.49099999999999</v>
      </c>
      <c r="H8" s="7">
        <v>0</v>
      </c>
      <c r="I8" s="7">
        <v>0</v>
      </c>
      <c r="J8" s="44">
        <v>0</v>
      </c>
      <c r="K8" s="27"/>
      <c r="L8" s="8" t="s">
        <v>166</v>
      </c>
      <c r="M8" s="8"/>
      <c r="N8" s="8" t="s">
        <v>456</v>
      </c>
      <c r="O8" s="8"/>
    </row>
    <row r="9" spans="1:15" x14ac:dyDescent="0.25">
      <c r="A9" s="6">
        <v>31</v>
      </c>
      <c r="B9" s="6"/>
      <c r="C9" s="6">
        <v>4116</v>
      </c>
      <c r="D9" s="6"/>
      <c r="E9" s="6">
        <v>17007</v>
      </c>
      <c r="F9" s="7">
        <v>43.761249999999997</v>
      </c>
      <c r="G9" s="7">
        <v>30.661149999999999</v>
      </c>
      <c r="H9" s="7">
        <v>0</v>
      </c>
      <c r="I9" s="7">
        <v>0</v>
      </c>
      <c r="J9" s="44">
        <v>0</v>
      </c>
      <c r="K9" s="27"/>
      <c r="L9" s="8" t="s">
        <v>166</v>
      </c>
      <c r="M9" s="8"/>
      <c r="N9" s="8" t="s">
        <v>457</v>
      </c>
      <c r="O9" s="8"/>
    </row>
    <row r="10" spans="1:15" x14ac:dyDescent="0.25">
      <c r="A10" s="6">
        <v>31</v>
      </c>
      <c r="B10" s="6"/>
      <c r="C10" s="6">
        <v>4122</v>
      </c>
      <c r="D10" s="6"/>
      <c r="E10" s="6"/>
      <c r="F10" s="7">
        <v>1096</v>
      </c>
      <c r="G10" s="7">
        <v>1080</v>
      </c>
      <c r="H10" s="7">
        <v>0</v>
      </c>
      <c r="I10" s="7">
        <v>940</v>
      </c>
      <c r="J10" s="44">
        <v>0</v>
      </c>
      <c r="K10" s="27"/>
      <c r="L10" s="8" t="s">
        <v>111</v>
      </c>
      <c r="M10" s="8"/>
      <c r="N10" s="8"/>
      <c r="O10" s="8"/>
    </row>
    <row r="11" spans="1:15" x14ac:dyDescent="0.25">
      <c r="A11" s="6">
        <v>31</v>
      </c>
      <c r="B11" s="6"/>
      <c r="C11" s="6">
        <v>4122</v>
      </c>
      <c r="D11" s="6"/>
      <c r="E11" s="6">
        <v>96</v>
      </c>
      <c r="F11" s="7">
        <v>56</v>
      </c>
      <c r="G11" s="7">
        <v>50</v>
      </c>
      <c r="H11" s="7">
        <v>0</v>
      </c>
      <c r="I11" s="7">
        <v>0</v>
      </c>
      <c r="J11" s="44">
        <v>0</v>
      </c>
      <c r="K11" s="27"/>
      <c r="L11" s="8" t="s">
        <v>111</v>
      </c>
      <c r="M11" s="8"/>
      <c r="N11" s="8" t="s">
        <v>458</v>
      </c>
      <c r="O11" s="8"/>
    </row>
    <row r="12" spans="1:15" x14ac:dyDescent="0.25">
      <c r="A12" s="6">
        <v>31</v>
      </c>
      <c r="B12" s="6">
        <v>1031</v>
      </c>
      <c r="C12" s="6">
        <v>2122</v>
      </c>
      <c r="D12" s="6"/>
      <c r="E12" s="6"/>
      <c r="F12" s="7">
        <v>489.49700000000001</v>
      </c>
      <c r="G12" s="7">
        <v>286.13024999999999</v>
      </c>
      <c r="H12" s="7">
        <v>0</v>
      </c>
      <c r="I12" s="7">
        <v>0</v>
      </c>
      <c r="J12" s="44">
        <v>0</v>
      </c>
      <c r="K12" s="27"/>
      <c r="L12" s="8" t="s">
        <v>266</v>
      </c>
      <c r="M12" s="8"/>
      <c r="N12" s="8"/>
      <c r="O12" s="8" t="s">
        <v>141</v>
      </c>
    </row>
    <row r="13" spans="1:15" x14ac:dyDescent="0.25">
      <c r="A13" s="6">
        <v>31</v>
      </c>
      <c r="B13" s="6">
        <v>1031</v>
      </c>
      <c r="C13" s="6">
        <v>2324</v>
      </c>
      <c r="D13" s="6"/>
      <c r="E13" s="6"/>
      <c r="F13" s="7">
        <v>0</v>
      </c>
      <c r="G13" s="7">
        <v>439.09800000000001</v>
      </c>
      <c r="H13" s="7">
        <v>0</v>
      </c>
      <c r="I13" s="7">
        <v>0</v>
      </c>
      <c r="J13" s="44">
        <v>0</v>
      </c>
      <c r="K13" s="27"/>
      <c r="L13" s="8" t="s">
        <v>49</v>
      </c>
      <c r="M13" s="8"/>
      <c r="N13" s="8"/>
      <c r="O13" s="8" t="s">
        <v>141</v>
      </c>
    </row>
    <row r="14" spans="1:15" x14ac:dyDescent="0.25">
      <c r="A14" s="6">
        <v>31</v>
      </c>
      <c r="B14" s="6">
        <v>3314</v>
      </c>
      <c r="C14" s="6">
        <v>2122</v>
      </c>
      <c r="D14" s="6"/>
      <c r="E14" s="6"/>
      <c r="F14" s="7">
        <v>0</v>
      </c>
      <c r="G14" s="7">
        <v>0</v>
      </c>
      <c r="H14" s="7">
        <v>52</v>
      </c>
      <c r="I14" s="7">
        <v>13.05</v>
      </c>
      <c r="J14" s="44">
        <v>52</v>
      </c>
      <c r="K14" s="27"/>
      <c r="L14" s="8" t="s">
        <v>266</v>
      </c>
      <c r="M14" s="8"/>
      <c r="N14" s="8"/>
      <c r="O14" s="8" t="s">
        <v>386</v>
      </c>
    </row>
    <row r="15" spans="1:15" x14ac:dyDescent="0.25">
      <c r="A15" s="6">
        <v>31</v>
      </c>
      <c r="B15" s="6">
        <v>3314</v>
      </c>
      <c r="C15" s="6">
        <v>2132</v>
      </c>
      <c r="D15" s="6"/>
      <c r="E15" s="6"/>
      <c r="F15" s="7">
        <v>0</v>
      </c>
      <c r="G15" s="7">
        <v>130.845</v>
      </c>
      <c r="H15" s="7">
        <v>400</v>
      </c>
      <c r="I15" s="7">
        <v>100</v>
      </c>
      <c r="J15" s="44">
        <v>500</v>
      </c>
      <c r="K15" s="27"/>
      <c r="L15" s="8" t="s">
        <v>122</v>
      </c>
      <c r="M15" s="8"/>
      <c r="N15" s="8"/>
      <c r="O15" s="8" t="s">
        <v>386</v>
      </c>
    </row>
    <row r="16" spans="1:15" x14ac:dyDescent="0.25">
      <c r="A16" s="6">
        <v>31</v>
      </c>
      <c r="B16" s="6">
        <v>3639</v>
      </c>
      <c r="C16" s="6">
        <v>2111</v>
      </c>
      <c r="D16" s="6"/>
      <c r="E16" s="6"/>
      <c r="F16" s="7">
        <v>0</v>
      </c>
      <c r="G16" s="7">
        <v>156.75299999999999</v>
      </c>
      <c r="H16" s="7">
        <v>0</v>
      </c>
      <c r="I16" s="7">
        <v>62.28</v>
      </c>
      <c r="J16" s="44">
        <v>0</v>
      </c>
      <c r="K16" s="27"/>
      <c r="L16" s="8" t="s">
        <v>45</v>
      </c>
      <c r="M16" s="8"/>
      <c r="N16" s="8"/>
      <c r="O16" s="8" t="s">
        <v>127</v>
      </c>
    </row>
    <row r="17" spans="1:15" x14ac:dyDescent="0.25">
      <c r="A17" s="6">
        <v>31</v>
      </c>
      <c r="B17" s="6">
        <v>3639</v>
      </c>
      <c r="C17" s="6">
        <v>2131</v>
      </c>
      <c r="D17" s="6"/>
      <c r="E17" s="6"/>
      <c r="F17" s="7">
        <v>0</v>
      </c>
      <c r="G17" s="7">
        <v>106.655</v>
      </c>
      <c r="H17" s="7">
        <v>0</v>
      </c>
      <c r="I17" s="7">
        <v>0</v>
      </c>
      <c r="J17" s="44">
        <v>0</v>
      </c>
      <c r="K17" s="27"/>
      <c r="L17" s="8" t="s">
        <v>113</v>
      </c>
      <c r="M17" s="8"/>
      <c r="N17" s="8"/>
      <c r="O17" s="8" t="s">
        <v>127</v>
      </c>
    </row>
    <row r="18" spans="1:15" x14ac:dyDescent="0.25">
      <c r="A18" s="6">
        <v>31</v>
      </c>
      <c r="B18" s="6">
        <v>3639</v>
      </c>
      <c r="C18" s="6">
        <v>2132</v>
      </c>
      <c r="D18" s="6"/>
      <c r="E18" s="6"/>
      <c r="F18" s="7">
        <v>0</v>
      </c>
      <c r="G18" s="7">
        <v>797.94200000000001</v>
      </c>
      <c r="H18" s="7">
        <v>700</v>
      </c>
      <c r="I18" s="7">
        <v>424.28399999999999</v>
      </c>
      <c r="J18" s="44">
        <v>700</v>
      </c>
      <c r="K18" s="27"/>
      <c r="L18" s="8" t="s">
        <v>122</v>
      </c>
      <c r="M18" s="8"/>
      <c r="N18" s="8"/>
      <c r="O18" s="8" t="s">
        <v>127</v>
      </c>
    </row>
    <row r="19" spans="1:15" x14ac:dyDescent="0.25">
      <c r="A19" s="6">
        <v>31</v>
      </c>
      <c r="B19" s="6">
        <v>3741</v>
      </c>
      <c r="C19" s="6">
        <v>2132</v>
      </c>
      <c r="D19" s="6"/>
      <c r="E19" s="6"/>
      <c r="F19" s="7">
        <v>1000</v>
      </c>
      <c r="G19" s="7">
        <v>800</v>
      </c>
      <c r="H19" s="7">
        <v>800</v>
      </c>
      <c r="I19" s="7">
        <v>0</v>
      </c>
      <c r="J19" s="44">
        <v>1000</v>
      </c>
      <c r="K19" s="27"/>
      <c r="L19" s="8" t="s">
        <v>122</v>
      </c>
      <c r="M19" s="8"/>
      <c r="N19" s="8"/>
      <c r="O19" s="8" t="s">
        <v>156</v>
      </c>
    </row>
    <row r="20" spans="1:15" x14ac:dyDescent="0.25">
      <c r="A20" s="6">
        <v>31</v>
      </c>
      <c r="B20" s="6">
        <v>3745</v>
      </c>
      <c r="C20" s="6">
        <v>2111</v>
      </c>
      <c r="D20" s="6"/>
      <c r="E20" s="6"/>
      <c r="F20" s="7">
        <v>150.74100000000001</v>
      </c>
      <c r="G20" s="7">
        <v>27</v>
      </c>
      <c r="H20" s="7">
        <v>0</v>
      </c>
      <c r="I20" s="7">
        <v>4.3499999999999996</v>
      </c>
      <c r="J20" s="44">
        <v>0</v>
      </c>
      <c r="K20" s="27"/>
      <c r="L20" s="8" t="s">
        <v>45</v>
      </c>
      <c r="M20" s="8"/>
      <c r="N20" s="8"/>
      <c r="O20" s="8" t="s">
        <v>158</v>
      </c>
    </row>
    <row r="21" spans="1:15" x14ac:dyDescent="0.25">
      <c r="A21" s="6">
        <v>31</v>
      </c>
      <c r="B21" s="6">
        <v>4359</v>
      </c>
      <c r="C21" s="6">
        <v>2122</v>
      </c>
      <c r="D21" s="6"/>
      <c r="E21" s="6"/>
      <c r="F21" s="7">
        <v>774</v>
      </c>
      <c r="G21" s="7">
        <v>0</v>
      </c>
      <c r="H21" s="7">
        <v>195</v>
      </c>
      <c r="I21" s="7">
        <v>195</v>
      </c>
      <c r="J21" s="44">
        <v>402</v>
      </c>
      <c r="K21" s="27"/>
      <c r="L21" s="8" t="s">
        <v>266</v>
      </c>
      <c r="M21" s="8"/>
      <c r="N21" s="8"/>
      <c r="O21" s="8" t="s">
        <v>376</v>
      </c>
    </row>
    <row r="22" spans="1:15" x14ac:dyDescent="0.25">
      <c r="A22" s="6"/>
      <c r="B22" s="6"/>
      <c r="C22" s="6"/>
      <c r="D22" s="6"/>
      <c r="E22" s="6"/>
      <c r="F22" s="7"/>
      <c r="G22" s="7"/>
      <c r="H22" s="7"/>
      <c r="I22" s="7"/>
      <c r="J22" s="7"/>
      <c r="K22" s="7"/>
      <c r="L22" s="8"/>
      <c r="M22" s="8"/>
      <c r="N22" s="8"/>
      <c r="O22" s="8"/>
    </row>
    <row r="23" spans="1:15" x14ac:dyDescent="0.25">
      <c r="A23" s="29"/>
      <c r="B23" s="28" t="s">
        <v>481</v>
      </c>
      <c r="C23" s="29"/>
      <c r="D23" s="29"/>
      <c r="E23" s="29"/>
      <c r="F23" s="30">
        <v>24034.79725</v>
      </c>
      <c r="G23" s="30">
        <v>4616.5753999999997</v>
      </c>
      <c r="H23" s="30">
        <v>2147</v>
      </c>
      <c r="I23" s="30">
        <v>1738.9639999999999</v>
      </c>
      <c r="J23" s="30">
        <f>SUM(J5:J21)</f>
        <v>2654</v>
      </c>
      <c r="K23" s="30"/>
      <c r="L23" s="28"/>
      <c r="M23" s="28"/>
      <c r="N23" s="28"/>
      <c r="O23" s="28"/>
    </row>
    <row r="24" spans="1:15" x14ac:dyDescent="0.25">
      <c r="A24" s="6"/>
      <c r="B24" s="6"/>
      <c r="C24" s="6"/>
      <c r="D24" s="6"/>
      <c r="E24" s="6"/>
      <c r="F24" s="7"/>
      <c r="G24" s="7"/>
      <c r="H24" s="7"/>
      <c r="I24" s="7"/>
      <c r="J24" s="7"/>
      <c r="K24" s="7"/>
      <c r="L24" s="8"/>
      <c r="M24" s="8"/>
      <c r="N24" s="8"/>
      <c r="O24" s="8"/>
    </row>
    <row r="25" spans="1:15" x14ac:dyDescent="0.25">
      <c r="A25" s="6">
        <v>31</v>
      </c>
      <c r="B25" s="6"/>
      <c r="C25" s="6">
        <v>4216</v>
      </c>
      <c r="D25" s="6"/>
      <c r="E25" s="6">
        <v>17883</v>
      </c>
      <c r="F25" s="7">
        <v>158.68190000000001</v>
      </c>
      <c r="G25" s="7">
        <v>26.46</v>
      </c>
      <c r="H25" s="7">
        <v>0</v>
      </c>
      <c r="I25" s="7">
        <v>0</v>
      </c>
      <c r="J25" s="7">
        <v>0</v>
      </c>
      <c r="K25" s="7"/>
      <c r="L25" s="8" t="s">
        <v>371</v>
      </c>
      <c r="M25" s="8"/>
      <c r="N25" s="8" t="s">
        <v>459</v>
      </c>
      <c r="O25" s="8"/>
    </row>
    <row r="26" spans="1:15" x14ac:dyDescent="0.25">
      <c r="A26" s="6">
        <v>31</v>
      </c>
      <c r="B26" s="6">
        <v>4359</v>
      </c>
      <c r="C26" s="6">
        <v>3121</v>
      </c>
      <c r="D26" s="6"/>
      <c r="E26" s="6"/>
      <c r="F26" s="7">
        <v>0</v>
      </c>
      <c r="G26" s="7">
        <v>500</v>
      </c>
      <c r="H26" s="7">
        <v>0</v>
      </c>
      <c r="I26" s="7">
        <v>0</v>
      </c>
      <c r="J26" s="7">
        <v>0</v>
      </c>
      <c r="K26" s="7"/>
      <c r="L26" s="8" t="s">
        <v>343</v>
      </c>
      <c r="M26" s="8"/>
      <c r="N26" s="8"/>
      <c r="O26" s="8" t="s">
        <v>376</v>
      </c>
    </row>
    <row r="27" spans="1:15" x14ac:dyDescent="0.25">
      <c r="A27" s="6"/>
      <c r="B27" s="6"/>
      <c r="C27" s="6"/>
      <c r="D27" s="6"/>
      <c r="E27" s="6"/>
      <c r="F27" s="7"/>
      <c r="G27" s="7"/>
      <c r="H27" s="7"/>
      <c r="I27" s="7"/>
      <c r="J27" s="7"/>
      <c r="K27" s="7"/>
      <c r="L27" s="8"/>
      <c r="M27" s="8"/>
      <c r="N27" s="8"/>
      <c r="O27" s="8"/>
    </row>
    <row r="28" spans="1:15" x14ac:dyDescent="0.25">
      <c r="A28" s="29"/>
      <c r="B28" s="28" t="s">
        <v>484</v>
      </c>
      <c r="C28" s="29"/>
      <c r="D28" s="29"/>
      <c r="E28" s="29"/>
      <c r="F28" s="30">
        <v>158.68190000000001</v>
      </c>
      <c r="G28" s="30">
        <v>526.46</v>
      </c>
      <c r="H28" s="30">
        <v>0</v>
      </c>
      <c r="I28" s="30">
        <v>0</v>
      </c>
      <c r="J28" s="30">
        <f>SUM(J25:J26)</f>
        <v>0</v>
      </c>
      <c r="K28" s="30"/>
      <c r="L28" s="28"/>
      <c r="M28" s="28"/>
      <c r="N28" s="28"/>
      <c r="O28" s="28"/>
    </row>
    <row r="29" spans="1:15" x14ac:dyDescent="0.25">
      <c r="A29" s="6"/>
      <c r="B29" s="6"/>
      <c r="C29" s="6"/>
      <c r="D29" s="6"/>
      <c r="E29" s="6"/>
      <c r="F29" s="7"/>
      <c r="G29" s="7"/>
      <c r="H29" s="7"/>
      <c r="I29" s="7"/>
      <c r="J29" s="7"/>
      <c r="K29" s="7"/>
      <c r="L29" s="8"/>
      <c r="M29" s="8"/>
      <c r="N29" s="8"/>
      <c r="O29" s="8"/>
    </row>
    <row r="30" spans="1:15" x14ac:dyDescent="0.25">
      <c r="A30" s="31"/>
      <c r="B30" s="31" t="s">
        <v>460</v>
      </c>
      <c r="C30" s="31"/>
      <c r="D30" s="31"/>
      <c r="E30" s="31"/>
      <c r="F30" s="32">
        <v>24193.479149999999</v>
      </c>
      <c r="G30" s="32">
        <v>5143.0353999999998</v>
      </c>
      <c r="H30" s="32">
        <v>2147</v>
      </c>
      <c r="I30" s="32">
        <v>1738.9639999999999</v>
      </c>
      <c r="J30" s="32">
        <f>J23+J28</f>
        <v>2654</v>
      </c>
      <c r="K30" s="32"/>
      <c r="L30" s="33"/>
      <c r="M30" s="33"/>
      <c r="N30" s="33"/>
      <c r="O30" s="33"/>
    </row>
    <row r="31" spans="1:15" x14ac:dyDescent="0.25">
      <c r="A31" s="6"/>
      <c r="B31" s="6"/>
      <c r="C31" s="6"/>
      <c r="D31" s="6"/>
      <c r="E31" s="6"/>
      <c r="F31" s="7"/>
      <c r="G31" s="7"/>
      <c r="H31" s="7"/>
      <c r="I31" s="7"/>
      <c r="J31" s="7"/>
      <c r="K31" s="7"/>
      <c r="L31" s="8"/>
      <c r="M31" s="8"/>
      <c r="N31" s="8"/>
      <c r="O31" s="8"/>
    </row>
    <row r="32" spans="1:15" x14ac:dyDescent="0.25">
      <c r="A32" s="93" t="s">
        <v>680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1:15" x14ac:dyDescent="0.25">
      <c r="A33" s="6">
        <v>31</v>
      </c>
      <c r="B33" s="6">
        <v>1031</v>
      </c>
      <c r="C33" s="6">
        <v>5331</v>
      </c>
      <c r="D33" s="6">
        <v>3101</v>
      </c>
      <c r="E33" s="6"/>
      <c r="F33" s="7">
        <v>4000</v>
      </c>
      <c r="G33" s="7">
        <v>4439.098</v>
      </c>
      <c r="H33" s="7">
        <v>4000</v>
      </c>
      <c r="I33" s="7">
        <v>1851</v>
      </c>
      <c r="J33" s="44">
        <v>4000</v>
      </c>
      <c r="K33" s="27"/>
      <c r="L33" s="8" t="s">
        <v>273</v>
      </c>
      <c r="M33" s="8" t="s">
        <v>461</v>
      </c>
      <c r="N33" s="8"/>
      <c r="O33" s="8" t="s">
        <v>141</v>
      </c>
    </row>
    <row r="34" spans="1:15" x14ac:dyDescent="0.25">
      <c r="A34" s="6">
        <v>31</v>
      </c>
      <c r="B34" s="6">
        <v>3314</v>
      </c>
      <c r="C34" s="6">
        <v>5331</v>
      </c>
      <c r="D34" s="6">
        <v>3102</v>
      </c>
      <c r="E34" s="6"/>
      <c r="F34" s="7">
        <v>17234</v>
      </c>
      <c r="G34" s="7">
        <v>17110.845000000001</v>
      </c>
      <c r="H34" s="7">
        <v>16400</v>
      </c>
      <c r="I34" s="7">
        <v>6826</v>
      </c>
      <c r="J34" s="44">
        <v>16500</v>
      </c>
      <c r="K34" s="27"/>
      <c r="L34" s="8" t="s">
        <v>273</v>
      </c>
      <c r="M34" s="8" t="s">
        <v>462</v>
      </c>
      <c r="N34" s="8"/>
      <c r="O34" s="8" t="s">
        <v>386</v>
      </c>
    </row>
    <row r="35" spans="1:15" x14ac:dyDescent="0.25">
      <c r="A35" s="6">
        <v>31</v>
      </c>
      <c r="B35" s="6">
        <v>3314</v>
      </c>
      <c r="C35" s="6">
        <v>5336</v>
      </c>
      <c r="D35" s="6"/>
      <c r="E35" s="6"/>
      <c r="F35" s="7">
        <v>0</v>
      </c>
      <c r="G35" s="7">
        <v>0</v>
      </c>
      <c r="H35" s="7">
        <v>0</v>
      </c>
      <c r="I35" s="7">
        <v>940</v>
      </c>
      <c r="J35" s="44">
        <v>0</v>
      </c>
      <c r="K35" s="27"/>
      <c r="L35" s="8" t="s">
        <v>281</v>
      </c>
      <c r="M35" s="8"/>
      <c r="N35" s="8"/>
      <c r="O35" s="8" t="s">
        <v>386</v>
      </c>
    </row>
    <row r="36" spans="1:15" x14ac:dyDescent="0.25">
      <c r="A36" s="6">
        <v>31</v>
      </c>
      <c r="B36" s="6">
        <v>3639</v>
      </c>
      <c r="C36" s="6">
        <v>5331</v>
      </c>
      <c r="D36" s="6">
        <v>3103</v>
      </c>
      <c r="E36" s="6"/>
      <c r="F36" s="7">
        <v>89000</v>
      </c>
      <c r="G36" s="7">
        <v>90572</v>
      </c>
      <c r="H36" s="7">
        <v>90570</v>
      </c>
      <c r="I36" s="7">
        <v>37548</v>
      </c>
      <c r="J36" s="44">
        <v>96805</v>
      </c>
      <c r="K36" s="27"/>
      <c r="L36" s="8" t="s">
        <v>273</v>
      </c>
      <c r="M36" s="8" t="s">
        <v>463</v>
      </c>
      <c r="N36" s="8"/>
      <c r="O36" s="8" t="s">
        <v>127</v>
      </c>
    </row>
    <row r="37" spans="1:15" x14ac:dyDescent="0.25">
      <c r="A37" s="6">
        <v>31</v>
      </c>
      <c r="B37" s="6">
        <v>3741</v>
      </c>
      <c r="C37" s="6">
        <v>5331</v>
      </c>
      <c r="D37" s="6"/>
      <c r="E37" s="6">
        <v>15065</v>
      </c>
      <c r="F37" s="7">
        <v>755.798</v>
      </c>
      <c r="G37" s="7">
        <v>711.49099999999999</v>
      </c>
      <c r="H37" s="7">
        <v>0</v>
      </c>
      <c r="I37" s="7">
        <v>0</v>
      </c>
      <c r="J37" s="44">
        <v>0</v>
      </c>
      <c r="K37" s="27"/>
      <c r="L37" s="8" t="s">
        <v>273</v>
      </c>
      <c r="M37" s="8"/>
      <c r="N37" s="8" t="s">
        <v>456</v>
      </c>
      <c r="O37" s="8" t="s">
        <v>156</v>
      </c>
    </row>
    <row r="38" spans="1:15" x14ac:dyDescent="0.25">
      <c r="A38" s="6">
        <v>31</v>
      </c>
      <c r="B38" s="6">
        <v>3741</v>
      </c>
      <c r="C38" s="6">
        <v>5331</v>
      </c>
      <c r="D38" s="6"/>
      <c r="E38" s="6">
        <v>98007</v>
      </c>
      <c r="F38" s="7">
        <v>65</v>
      </c>
      <c r="G38" s="7">
        <v>0</v>
      </c>
      <c r="H38" s="7">
        <v>0</v>
      </c>
      <c r="I38" s="7">
        <v>0</v>
      </c>
      <c r="J38" s="44">
        <v>0</v>
      </c>
      <c r="K38" s="27"/>
      <c r="L38" s="8" t="s">
        <v>273</v>
      </c>
      <c r="M38" s="8"/>
      <c r="N38" s="8" t="s">
        <v>293</v>
      </c>
      <c r="O38" s="8" t="s">
        <v>156</v>
      </c>
    </row>
    <row r="39" spans="1:15" x14ac:dyDescent="0.25">
      <c r="A39" s="6">
        <v>31</v>
      </c>
      <c r="B39" s="6">
        <v>3741</v>
      </c>
      <c r="C39" s="6">
        <v>5331</v>
      </c>
      <c r="D39" s="6">
        <v>3105</v>
      </c>
      <c r="E39" s="6"/>
      <c r="F39" s="7">
        <v>16333</v>
      </c>
      <c r="G39" s="7">
        <v>18595</v>
      </c>
      <c r="H39" s="7">
        <v>18025</v>
      </c>
      <c r="I39" s="7">
        <v>8025</v>
      </c>
      <c r="J39" s="44">
        <v>20000</v>
      </c>
      <c r="K39" s="27"/>
      <c r="L39" s="8" t="s">
        <v>273</v>
      </c>
      <c r="M39" s="8" t="s">
        <v>464</v>
      </c>
      <c r="N39" s="8"/>
      <c r="O39" s="8" t="s">
        <v>156</v>
      </c>
    </row>
    <row r="40" spans="1:15" x14ac:dyDescent="0.25">
      <c r="A40" s="6">
        <v>31</v>
      </c>
      <c r="B40" s="6">
        <v>3741</v>
      </c>
      <c r="C40" s="6">
        <v>5336</v>
      </c>
      <c r="D40" s="6"/>
      <c r="E40" s="6">
        <v>17007</v>
      </c>
      <c r="F40" s="7">
        <v>43.761249999999997</v>
      </c>
      <c r="G40" s="7">
        <v>30.661149999999999</v>
      </c>
      <c r="H40" s="7">
        <v>0</v>
      </c>
      <c r="I40" s="7">
        <v>0</v>
      </c>
      <c r="J40" s="44">
        <v>0</v>
      </c>
      <c r="K40" s="27"/>
      <c r="L40" s="8" t="s">
        <v>281</v>
      </c>
      <c r="M40" s="8"/>
      <c r="N40" s="8" t="s">
        <v>457</v>
      </c>
      <c r="O40" s="8" t="s">
        <v>156</v>
      </c>
    </row>
    <row r="41" spans="1:15" x14ac:dyDescent="0.25">
      <c r="A41" s="6">
        <v>31</v>
      </c>
      <c r="B41" s="6">
        <v>3741</v>
      </c>
      <c r="C41" s="6">
        <v>5651</v>
      </c>
      <c r="D41" s="6"/>
      <c r="E41" s="6"/>
      <c r="F41" s="7">
        <v>0</v>
      </c>
      <c r="G41" s="7">
        <v>0</v>
      </c>
      <c r="H41" s="7">
        <v>3276</v>
      </c>
      <c r="I41" s="7">
        <v>96</v>
      </c>
      <c r="J41" s="44">
        <v>3180</v>
      </c>
      <c r="K41" s="27"/>
      <c r="L41" s="8" t="s">
        <v>465</v>
      </c>
      <c r="M41" s="8"/>
      <c r="N41" s="8"/>
      <c r="O41" s="8" t="s">
        <v>156</v>
      </c>
    </row>
    <row r="42" spans="1:15" x14ac:dyDescent="0.25">
      <c r="A42" s="6">
        <v>31</v>
      </c>
      <c r="B42" s="6">
        <v>4359</v>
      </c>
      <c r="C42" s="6">
        <v>5331</v>
      </c>
      <c r="D42" s="6"/>
      <c r="E42" s="6">
        <v>96</v>
      </c>
      <c r="F42" s="7">
        <v>56</v>
      </c>
      <c r="G42" s="7">
        <v>50</v>
      </c>
      <c r="H42" s="7">
        <v>0</v>
      </c>
      <c r="I42" s="7">
        <v>0</v>
      </c>
      <c r="J42" s="44">
        <v>0</v>
      </c>
      <c r="K42" s="27"/>
      <c r="L42" s="8" t="s">
        <v>273</v>
      </c>
      <c r="M42" s="8"/>
      <c r="N42" s="8" t="s">
        <v>458</v>
      </c>
      <c r="O42" s="8" t="s">
        <v>376</v>
      </c>
    </row>
    <row r="43" spans="1:15" x14ac:dyDescent="0.25">
      <c r="A43" s="6">
        <v>31</v>
      </c>
      <c r="B43" s="6">
        <v>4359</v>
      </c>
      <c r="C43" s="6">
        <v>5331</v>
      </c>
      <c r="D43" s="6">
        <v>3104</v>
      </c>
      <c r="E43" s="6"/>
      <c r="F43" s="7">
        <v>28080</v>
      </c>
      <c r="G43" s="7">
        <v>30000</v>
      </c>
      <c r="H43" s="7">
        <v>30000</v>
      </c>
      <c r="I43" s="7">
        <v>12500</v>
      </c>
      <c r="J43" s="7">
        <v>31360</v>
      </c>
      <c r="K43" s="7"/>
      <c r="L43" s="8" t="s">
        <v>273</v>
      </c>
      <c r="M43" s="8" t="s">
        <v>466</v>
      </c>
      <c r="N43" s="8"/>
      <c r="O43" s="8" t="s">
        <v>376</v>
      </c>
    </row>
    <row r="44" spans="1:15" x14ac:dyDescent="0.25">
      <c r="A44" s="6"/>
      <c r="B44" s="6"/>
      <c r="C44" s="6"/>
      <c r="D44" s="6"/>
      <c r="E44" s="6"/>
      <c r="F44" s="7"/>
      <c r="G44" s="7"/>
      <c r="H44" s="7"/>
      <c r="I44" s="7"/>
      <c r="J44" s="7"/>
      <c r="K44" s="7"/>
      <c r="L44" s="8"/>
      <c r="M44" s="8"/>
      <c r="N44" s="8"/>
      <c r="O44" s="8"/>
    </row>
    <row r="45" spans="1:15" x14ac:dyDescent="0.25">
      <c r="A45" s="29"/>
      <c r="B45" s="28" t="s">
        <v>482</v>
      </c>
      <c r="C45" s="29"/>
      <c r="D45" s="29"/>
      <c r="E45" s="29"/>
      <c r="F45" s="30">
        <v>155567.55924999999</v>
      </c>
      <c r="G45" s="30">
        <v>161509.09515000001</v>
      </c>
      <c r="H45" s="30">
        <v>162271</v>
      </c>
      <c r="I45" s="30">
        <v>67786</v>
      </c>
      <c r="J45" s="30">
        <f>SUM(J33:J43)</f>
        <v>171845</v>
      </c>
      <c r="K45" s="30"/>
      <c r="L45" s="28"/>
      <c r="M45" s="28"/>
      <c r="N45" s="28"/>
      <c r="O45" s="28"/>
    </row>
    <row r="46" spans="1:15" x14ac:dyDescent="0.25">
      <c r="A46" s="6"/>
      <c r="B46" s="6"/>
      <c r="C46" s="6"/>
      <c r="D46" s="6"/>
      <c r="E46" s="6"/>
      <c r="F46" s="7"/>
      <c r="G46" s="7"/>
      <c r="H46" s="7"/>
      <c r="I46" s="7"/>
      <c r="J46" s="7"/>
      <c r="K46" s="7"/>
      <c r="L46" s="8"/>
      <c r="M46" s="8"/>
      <c r="N46" s="8"/>
      <c r="O46" s="8"/>
    </row>
    <row r="47" spans="1:15" x14ac:dyDescent="0.25">
      <c r="A47" s="6">
        <v>31</v>
      </c>
      <c r="B47" s="6">
        <v>3741</v>
      </c>
      <c r="C47" s="6">
        <v>6351</v>
      </c>
      <c r="D47" s="6">
        <v>3155</v>
      </c>
      <c r="E47" s="6"/>
      <c r="F47" s="7">
        <v>1000</v>
      </c>
      <c r="G47" s="7">
        <v>1800</v>
      </c>
      <c r="H47" s="7">
        <v>800</v>
      </c>
      <c r="I47" s="7">
        <v>0</v>
      </c>
      <c r="J47" s="7">
        <v>2000</v>
      </c>
      <c r="K47" s="7"/>
      <c r="L47" s="8" t="s">
        <v>467</v>
      </c>
      <c r="M47" s="8" t="s">
        <v>468</v>
      </c>
      <c r="N47" s="8"/>
      <c r="O47" s="8" t="s">
        <v>156</v>
      </c>
    </row>
    <row r="48" spans="1:15" x14ac:dyDescent="0.25">
      <c r="A48" s="6">
        <v>31</v>
      </c>
      <c r="B48" s="6">
        <v>3741</v>
      </c>
      <c r="C48" s="6">
        <v>6356</v>
      </c>
      <c r="D48" s="6"/>
      <c r="E48" s="6">
        <v>17883</v>
      </c>
      <c r="F48" s="7">
        <v>158.68190000000001</v>
      </c>
      <c r="G48" s="7">
        <v>26.46</v>
      </c>
      <c r="H48" s="7">
        <v>0</v>
      </c>
      <c r="I48" s="7">
        <v>0</v>
      </c>
      <c r="J48" s="7">
        <v>0</v>
      </c>
      <c r="K48" s="7"/>
      <c r="L48" s="8" t="s">
        <v>469</v>
      </c>
      <c r="M48" s="8"/>
      <c r="N48" s="8" t="s">
        <v>459</v>
      </c>
      <c r="O48" s="8" t="s">
        <v>156</v>
      </c>
    </row>
    <row r="49" spans="1:15" x14ac:dyDescent="0.25">
      <c r="A49" s="6">
        <v>31</v>
      </c>
      <c r="B49" s="6">
        <v>3741</v>
      </c>
      <c r="C49" s="6">
        <v>6451</v>
      </c>
      <c r="D49" s="6"/>
      <c r="E49" s="6"/>
      <c r="F49" s="7">
        <v>0</v>
      </c>
      <c r="G49" s="7">
        <v>688</v>
      </c>
      <c r="H49" s="7">
        <v>7812</v>
      </c>
      <c r="I49" s="7">
        <v>0</v>
      </c>
      <c r="J49" s="7">
        <v>4112</v>
      </c>
      <c r="K49" s="7"/>
      <c r="L49" s="8" t="s">
        <v>470</v>
      </c>
      <c r="M49" s="8"/>
      <c r="N49" s="8"/>
      <c r="O49" s="8" t="s">
        <v>156</v>
      </c>
    </row>
    <row r="50" spans="1:15" x14ac:dyDescent="0.25">
      <c r="A50" s="6">
        <v>31</v>
      </c>
      <c r="B50" s="6">
        <v>4359</v>
      </c>
      <c r="C50" s="6">
        <v>6351</v>
      </c>
      <c r="D50" s="6"/>
      <c r="E50" s="6"/>
      <c r="F50" s="7">
        <v>0</v>
      </c>
      <c r="G50" s="7">
        <v>500</v>
      </c>
      <c r="H50" s="7">
        <v>0</v>
      </c>
      <c r="I50" s="7">
        <v>0</v>
      </c>
      <c r="J50" s="7">
        <v>0</v>
      </c>
      <c r="K50" s="7"/>
      <c r="L50" s="8" t="s">
        <v>467</v>
      </c>
      <c r="M50" s="8"/>
      <c r="N50" s="8"/>
      <c r="O50" s="8" t="s">
        <v>376</v>
      </c>
    </row>
    <row r="51" spans="1:15" x14ac:dyDescent="0.25">
      <c r="A51" s="6"/>
      <c r="B51" s="6"/>
      <c r="C51" s="6"/>
      <c r="D51" s="6"/>
      <c r="E51" s="6"/>
      <c r="F51" s="7"/>
      <c r="G51" s="7"/>
      <c r="H51" s="7"/>
      <c r="I51" s="7"/>
      <c r="J51" s="7"/>
      <c r="K51" s="7"/>
      <c r="L51" s="8"/>
      <c r="M51" s="8"/>
      <c r="N51" s="8"/>
      <c r="O51" s="8"/>
    </row>
    <row r="52" spans="1:15" x14ac:dyDescent="0.25">
      <c r="A52" s="29"/>
      <c r="B52" s="28" t="s">
        <v>483</v>
      </c>
      <c r="C52" s="29"/>
      <c r="D52" s="29"/>
      <c r="E52" s="29"/>
      <c r="F52" s="30">
        <v>1158.6819</v>
      </c>
      <c r="G52" s="30">
        <v>3014.46</v>
      </c>
      <c r="H52" s="30">
        <v>8612</v>
      </c>
      <c r="I52" s="30">
        <v>0</v>
      </c>
      <c r="J52" s="30">
        <f>SUM(J47:J50)</f>
        <v>6112</v>
      </c>
      <c r="K52" s="30"/>
      <c r="L52" s="28"/>
      <c r="M52" s="28"/>
      <c r="N52" s="28"/>
      <c r="O52" s="28"/>
    </row>
    <row r="53" spans="1:15" x14ac:dyDescent="0.25">
      <c r="A53" s="6"/>
      <c r="B53" s="6"/>
      <c r="C53" s="6"/>
      <c r="D53" s="6"/>
      <c r="E53" s="6"/>
      <c r="F53" s="7"/>
      <c r="G53" s="7"/>
      <c r="H53" s="7"/>
      <c r="I53" s="7"/>
      <c r="J53" s="7"/>
      <c r="K53" s="7"/>
      <c r="L53" s="8"/>
      <c r="M53" s="8"/>
      <c r="N53" s="8"/>
      <c r="O53" s="8"/>
    </row>
    <row r="54" spans="1:15" x14ac:dyDescent="0.25">
      <c r="A54" s="31"/>
      <c r="B54" s="31" t="s">
        <v>471</v>
      </c>
      <c r="C54" s="31"/>
      <c r="D54" s="31"/>
      <c r="E54" s="31"/>
      <c r="F54" s="32">
        <v>156726.24114999999</v>
      </c>
      <c r="G54" s="32">
        <v>164523.55515</v>
      </c>
      <c r="H54" s="32">
        <v>170883</v>
      </c>
      <c r="I54" s="32">
        <v>67786</v>
      </c>
      <c r="J54" s="32">
        <f>J45+J52</f>
        <v>177957</v>
      </c>
      <c r="K54" s="32"/>
      <c r="L54" s="33"/>
      <c r="M54" s="33"/>
      <c r="N54" s="33"/>
      <c r="O54" s="33"/>
    </row>
    <row r="55" spans="1:15" x14ac:dyDescent="0.25">
      <c r="A55" s="6"/>
      <c r="B55" s="6"/>
      <c r="C55" s="6"/>
      <c r="D55" s="6"/>
      <c r="E55" s="6"/>
      <c r="F55" s="7"/>
      <c r="G55" s="7"/>
      <c r="H55" s="7"/>
      <c r="I55" s="7"/>
      <c r="J55" s="7"/>
      <c r="K55" s="7"/>
      <c r="L55" s="8"/>
      <c r="M55" s="8"/>
      <c r="N55" s="8"/>
      <c r="O55" s="8"/>
    </row>
    <row r="56" spans="1:15" x14ac:dyDescent="0.25">
      <c r="A56" s="28"/>
      <c r="B56" s="28" t="s">
        <v>478</v>
      </c>
      <c r="C56" s="29"/>
      <c r="D56" s="29"/>
      <c r="E56" s="30"/>
      <c r="F56" s="30">
        <f>F30-F54</f>
        <v>-132532.76199999999</v>
      </c>
      <c r="G56" s="30">
        <f>G30-G54</f>
        <v>-159380.51975000001</v>
      </c>
      <c r="H56" s="30">
        <f>H30-H54</f>
        <v>-168736</v>
      </c>
      <c r="I56" s="30">
        <f>I30-I54</f>
        <v>-66047.035999999993</v>
      </c>
      <c r="J56" s="30">
        <f>J30-J54</f>
        <v>-175303</v>
      </c>
      <c r="K56" s="30"/>
      <c r="L56" s="28"/>
      <c r="M56" s="28"/>
      <c r="N56" s="28"/>
      <c r="O56" s="35"/>
    </row>
    <row r="57" spans="1:15" x14ac:dyDescent="0.25">
      <c r="A57" s="28"/>
      <c r="B57" s="28" t="s">
        <v>479</v>
      </c>
      <c r="C57" s="29"/>
      <c r="D57" s="29"/>
      <c r="E57" s="30"/>
      <c r="F57" s="30">
        <f>F23-F45</f>
        <v>-131532.76199999999</v>
      </c>
      <c r="G57" s="30">
        <f>G23-G45</f>
        <v>-156892.51975000001</v>
      </c>
      <c r="H57" s="30">
        <f>H23-H45</f>
        <v>-160124</v>
      </c>
      <c r="I57" s="30">
        <f>I23-I45</f>
        <v>-66047.035999999993</v>
      </c>
      <c r="J57" s="30">
        <f>J23-J45</f>
        <v>-169191</v>
      </c>
      <c r="K57" s="30"/>
      <c r="L57" s="28"/>
      <c r="M57" s="28"/>
      <c r="N57" s="28"/>
      <c r="O57" s="35"/>
    </row>
  </sheetData>
  <mergeCells count="2">
    <mergeCell ref="A4:O4"/>
    <mergeCell ref="A32:O32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2" fitToHeight="0" orientation="landscape" r:id="rId1"/>
  <headerFooter>
    <oddFooter>&amp;R (str. &amp;P z &amp;N)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N29"/>
  <sheetViews>
    <sheetView zoomScaleNormal="100" workbookViewId="0">
      <pane ySplit="3" topLeftCell="A4" activePane="bottomLeft" state="frozen"/>
      <selection pane="bottomLeft" activeCell="A19" sqref="A19"/>
    </sheetView>
  </sheetViews>
  <sheetFormatPr defaultRowHeight="15.75" x14ac:dyDescent="0.25"/>
  <cols>
    <col min="1" max="1" width="9.375" style="11" customWidth="1"/>
    <col min="2" max="3" width="5.625" style="11" customWidth="1"/>
    <col min="4" max="4" width="13.25" style="11" customWidth="1"/>
    <col min="5" max="5" width="6.75" style="11" customWidth="1"/>
    <col min="6" max="6" width="15.375" style="12" customWidth="1"/>
    <col min="7" max="9" width="14.25" style="12" customWidth="1"/>
    <col min="10" max="10" width="14.25" style="14" customWidth="1"/>
    <col min="11" max="11" width="60.75" style="13" bestFit="1" customWidth="1"/>
    <col min="12" max="12" width="39.875" style="13" bestFit="1" customWidth="1"/>
    <col min="13" max="13" width="21.25" style="13" bestFit="1" customWidth="1"/>
    <col min="14" max="14" width="37.25" style="13" bestFit="1" customWidth="1"/>
    <col min="15" max="16384" width="9" style="14"/>
  </cols>
  <sheetData>
    <row r="1" spans="1:14" ht="21" x14ac:dyDescent="0.25">
      <c r="A1" s="9" t="s">
        <v>677</v>
      </c>
    </row>
    <row r="3" spans="1:14" ht="14.8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4" x14ac:dyDescent="0.25">
      <c r="A5" s="6">
        <v>32</v>
      </c>
      <c r="B5" s="6">
        <v>2221</v>
      </c>
      <c r="C5" s="6">
        <v>2133</v>
      </c>
      <c r="D5" s="6"/>
      <c r="E5" s="6"/>
      <c r="F5" s="7">
        <v>5333.4719999999998</v>
      </c>
      <c r="G5" s="7">
        <v>5377.9175999999998</v>
      </c>
      <c r="H5" s="7">
        <v>4445</v>
      </c>
      <c r="I5" s="7">
        <v>2240.799</v>
      </c>
      <c r="J5" s="44">
        <v>5400</v>
      </c>
      <c r="K5" s="8" t="s">
        <v>125</v>
      </c>
      <c r="L5" s="8"/>
      <c r="M5" s="8"/>
      <c r="N5" s="8" t="s">
        <v>472</v>
      </c>
    </row>
    <row r="6" spans="1:14" x14ac:dyDescent="0.25">
      <c r="A6" s="6">
        <v>32</v>
      </c>
      <c r="B6" s="6">
        <v>2221</v>
      </c>
      <c r="C6" s="6">
        <v>2212</v>
      </c>
      <c r="D6" s="6"/>
      <c r="E6" s="6"/>
      <c r="F6" s="7">
        <v>0</v>
      </c>
      <c r="G6" s="7">
        <v>0</v>
      </c>
      <c r="H6" s="7">
        <v>0</v>
      </c>
      <c r="I6" s="7">
        <v>10</v>
      </c>
      <c r="J6" s="44">
        <v>0</v>
      </c>
      <c r="K6" s="8" t="s">
        <v>48</v>
      </c>
      <c r="L6" s="8"/>
      <c r="M6" s="8"/>
      <c r="N6" s="8" t="s">
        <v>472</v>
      </c>
    </row>
    <row r="7" spans="1:14" x14ac:dyDescent="0.25">
      <c r="A7" s="6">
        <v>32</v>
      </c>
      <c r="B7" s="6">
        <v>2221</v>
      </c>
      <c r="C7" s="6">
        <v>2329</v>
      </c>
      <c r="D7" s="6"/>
      <c r="E7" s="6"/>
      <c r="F7" s="7">
        <v>0</v>
      </c>
      <c r="G7" s="7">
        <v>157.869</v>
      </c>
      <c r="H7" s="7">
        <v>0</v>
      </c>
      <c r="I7" s="7">
        <v>0</v>
      </c>
      <c r="J7" s="44">
        <v>0</v>
      </c>
      <c r="K7" s="8" t="s">
        <v>53</v>
      </c>
      <c r="L7" s="8"/>
      <c r="M7" s="8"/>
      <c r="N7" s="8" t="s">
        <v>472</v>
      </c>
    </row>
    <row r="8" spans="1:14" x14ac:dyDescent="0.25">
      <c r="A8" s="6">
        <v>32</v>
      </c>
      <c r="B8" s="6">
        <v>3412</v>
      </c>
      <c r="C8" s="6">
        <v>2133</v>
      </c>
      <c r="D8" s="6"/>
      <c r="E8" s="6"/>
      <c r="F8" s="7">
        <v>38.645470000000003</v>
      </c>
      <c r="G8" s="7">
        <v>33.098979999999997</v>
      </c>
      <c r="H8" s="7">
        <v>0</v>
      </c>
      <c r="I8" s="7">
        <v>30.11448</v>
      </c>
      <c r="J8" s="44">
        <v>0</v>
      </c>
      <c r="K8" s="8" t="s">
        <v>125</v>
      </c>
      <c r="L8" s="8"/>
      <c r="M8" s="8"/>
      <c r="N8" s="8" t="s">
        <v>390</v>
      </c>
    </row>
    <row r="9" spans="1:14" x14ac:dyDescent="0.25">
      <c r="A9" s="6">
        <v>32</v>
      </c>
      <c r="B9" s="6">
        <v>3412</v>
      </c>
      <c r="C9" s="6">
        <v>2229</v>
      </c>
      <c r="D9" s="6"/>
      <c r="E9" s="6"/>
      <c r="F9" s="7">
        <v>0</v>
      </c>
      <c r="G9" s="7">
        <v>0</v>
      </c>
      <c r="H9" s="7">
        <v>0</v>
      </c>
      <c r="I9" s="7">
        <v>2858.4122299999999</v>
      </c>
      <c r="J9" s="44">
        <v>0</v>
      </c>
      <c r="K9" s="8" t="s">
        <v>43</v>
      </c>
      <c r="L9" s="8"/>
      <c r="M9" s="8"/>
      <c r="N9" s="8" t="s">
        <v>390</v>
      </c>
    </row>
    <row r="10" spans="1:14" x14ac:dyDescent="0.25">
      <c r="A10" s="6">
        <v>32</v>
      </c>
      <c r="B10" s="6">
        <v>3612</v>
      </c>
      <c r="C10" s="6">
        <v>2229</v>
      </c>
      <c r="D10" s="6"/>
      <c r="E10" s="6"/>
      <c r="F10" s="7">
        <v>0</v>
      </c>
      <c r="G10" s="7">
        <v>111</v>
      </c>
      <c r="H10" s="7">
        <v>0</v>
      </c>
      <c r="I10" s="7">
        <v>0</v>
      </c>
      <c r="J10" s="44">
        <v>0</v>
      </c>
      <c r="K10" s="8" t="s">
        <v>43</v>
      </c>
      <c r="L10" s="8"/>
      <c r="M10" s="8"/>
      <c r="N10" s="8" t="s">
        <v>121</v>
      </c>
    </row>
    <row r="11" spans="1:14" x14ac:dyDescent="0.25">
      <c r="A11" s="6">
        <v>32</v>
      </c>
      <c r="B11" s="6">
        <v>6171</v>
      </c>
      <c r="C11" s="6">
        <v>2133</v>
      </c>
      <c r="D11" s="6"/>
      <c r="E11" s="6"/>
      <c r="F11" s="7">
        <v>0</v>
      </c>
      <c r="G11" s="7">
        <v>2.4199999999999999E-2</v>
      </c>
      <c r="H11" s="7">
        <v>0</v>
      </c>
      <c r="I11" s="7">
        <v>1.51613</v>
      </c>
      <c r="J11" s="44">
        <v>0</v>
      </c>
      <c r="K11" s="8" t="s">
        <v>125</v>
      </c>
      <c r="L11" s="8"/>
      <c r="M11" s="8"/>
      <c r="N11" s="8" t="s">
        <v>47</v>
      </c>
    </row>
    <row r="12" spans="1:14" x14ac:dyDescent="0.25">
      <c r="A12" s="6">
        <v>32</v>
      </c>
      <c r="B12" s="6">
        <v>6310</v>
      </c>
      <c r="C12" s="6">
        <v>2142</v>
      </c>
      <c r="D12" s="6"/>
      <c r="E12" s="6"/>
      <c r="F12" s="7">
        <v>3230</v>
      </c>
      <c r="G12" s="7">
        <v>3230</v>
      </c>
      <c r="H12" s="7">
        <v>3500</v>
      </c>
      <c r="I12" s="7">
        <v>0</v>
      </c>
      <c r="J12" s="44">
        <v>3500</v>
      </c>
      <c r="K12" s="8" t="s">
        <v>58</v>
      </c>
      <c r="L12" s="8"/>
      <c r="M12" s="8"/>
      <c r="N12" s="8" t="s">
        <v>56</v>
      </c>
    </row>
    <row r="13" spans="1:14" x14ac:dyDescent="0.25">
      <c r="A13" s="6"/>
      <c r="B13" s="6"/>
      <c r="C13" s="6"/>
      <c r="D13" s="6"/>
      <c r="E13" s="6"/>
      <c r="F13" s="7"/>
      <c r="G13" s="7"/>
      <c r="H13" s="7"/>
      <c r="I13" s="7"/>
      <c r="J13" s="27"/>
      <c r="K13" s="8"/>
      <c r="L13" s="8"/>
      <c r="M13" s="8"/>
      <c r="N13" s="8"/>
    </row>
    <row r="14" spans="1:14" x14ac:dyDescent="0.25">
      <c r="A14" s="29"/>
      <c r="B14" s="28" t="s">
        <v>481</v>
      </c>
      <c r="C14" s="29"/>
      <c r="D14" s="29"/>
      <c r="E14" s="29"/>
      <c r="F14" s="30">
        <v>8602.1174699999992</v>
      </c>
      <c r="G14" s="30">
        <v>8909.90978</v>
      </c>
      <c r="H14" s="30">
        <v>7945</v>
      </c>
      <c r="I14" s="30">
        <v>5140.84184</v>
      </c>
      <c r="J14" s="30">
        <f>SUM(J5:J12)</f>
        <v>8900</v>
      </c>
      <c r="K14" s="28"/>
      <c r="L14" s="28"/>
      <c r="M14" s="28"/>
      <c r="N14" s="28"/>
    </row>
    <row r="15" spans="1:14" x14ac:dyDescent="0.25">
      <c r="A15" s="6"/>
      <c r="B15" s="6"/>
      <c r="C15" s="6"/>
      <c r="D15" s="6"/>
      <c r="E15" s="6"/>
      <c r="F15" s="7"/>
      <c r="G15" s="7"/>
      <c r="H15" s="7"/>
      <c r="I15" s="7"/>
      <c r="J15" s="27"/>
      <c r="K15" s="8"/>
      <c r="L15" s="8"/>
      <c r="M15" s="8"/>
      <c r="N15" s="8"/>
    </row>
    <row r="16" spans="1:14" x14ac:dyDescent="0.25">
      <c r="A16" s="31"/>
      <c r="B16" s="31" t="s">
        <v>473</v>
      </c>
      <c r="C16" s="31"/>
      <c r="D16" s="31"/>
      <c r="E16" s="31"/>
      <c r="F16" s="32">
        <v>8602.1174699999992</v>
      </c>
      <c r="G16" s="32">
        <v>8909.90978</v>
      </c>
      <c r="H16" s="32">
        <v>7945</v>
      </c>
      <c r="I16" s="32">
        <v>5140.84184</v>
      </c>
      <c r="J16" s="32">
        <f>J14</f>
        <v>8900</v>
      </c>
      <c r="K16" s="33"/>
      <c r="L16" s="33"/>
      <c r="M16" s="33"/>
      <c r="N16" s="33"/>
    </row>
    <row r="17" spans="1:14" x14ac:dyDescent="0.25">
      <c r="A17" s="6"/>
      <c r="B17" s="6"/>
      <c r="C17" s="6"/>
      <c r="D17" s="6"/>
      <c r="E17" s="6"/>
      <c r="F17" s="7"/>
      <c r="G17" s="7"/>
      <c r="H17" s="7"/>
      <c r="I17" s="7"/>
      <c r="J17" s="27"/>
      <c r="K17" s="8"/>
      <c r="L17" s="8"/>
      <c r="M17" s="8"/>
      <c r="N17" s="8"/>
    </row>
    <row r="18" spans="1:14" x14ac:dyDescent="0.25">
      <c r="A18" s="93" t="s">
        <v>680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</row>
    <row r="19" spans="1:14" x14ac:dyDescent="0.25">
      <c r="A19" s="6">
        <v>32</v>
      </c>
      <c r="B19" s="6">
        <v>2221</v>
      </c>
      <c r="C19" s="6">
        <v>5169</v>
      </c>
      <c r="D19" s="6"/>
      <c r="E19" s="6"/>
      <c r="F19" s="7">
        <v>35.3964</v>
      </c>
      <c r="G19" s="7">
        <v>48.979300000000002</v>
      </c>
      <c r="H19" s="7">
        <v>87</v>
      </c>
      <c r="I19" s="7">
        <v>55.358699999999999</v>
      </c>
      <c r="J19" s="7">
        <v>87</v>
      </c>
      <c r="K19" s="8" t="s">
        <v>84</v>
      </c>
      <c r="L19" s="8"/>
      <c r="M19" s="8"/>
      <c r="N19" s="8" t="s">
        <v>472</v>
      </c>
    </row>
    <row r="20" spans="1:14" x14ac:dyDescent="0.25">
      <c r="A20" s="6">
        <v>32</v>
      </c>
      <c r="B20" s="6">
        <v>2221</v>
      </c>
      <c r="C20" s="6">
        <v>5213</v>
      </c>
      <c r="D20" s="6">
        <v>3201</v>
      </c>
      <c r="E20" s="6"/>
      <c r="F20" s="7">
        <v>38068</v>
      </c>
      <c r="G20" s="7">
        <v>43001</v>
      </c>
      <c r="H20" s="7">
        <v>41493</v>
      </c>
      <c r="I20" s="7">
        <v>17288.75</v>
      </c>
      <c r="J20" s="7">
        <v>46500</v>
      </c>
      <c r="K20" s="8" t="s">
        <v>71</v>
      </c>
      <c r="L20" s="8" t="s">
        <v>474</v>
      </c>
      <c r="M20" s="8"/>
      <c r="N20" s="8" t="s">
        <v>472</v>
      </c>
    </row>
    <row r="21" spans="1:14" x14ac:dyDescent="0.25">
      <c r="A21" s="6">
        <v>32</v>
      </c>
      <c r="B21" s="6">
        <v>3412</v>
      </c>
      <c r="C21" s="6">
        <v>5213</v>
      </c>
      <c r="D21" s="6">
        <v>3202</v>
      </c>
      <c r="E21" s="6"/>
      <c r="F21" s="7">
        <v>47500</v>
      </c>
      <c r="G21" s="7">
        <v>49800</v>
      </c>
      <c r="H21" s="7">
        <v>50000</v>
      </c>
      <c r="I21" s="7">
        <v>20834</v>
      </c>
      <c r="J21" s="7">
        <v>50000</v>
      </c>
      <c r="K21" s="8" t="s">
        <v>71</v>
      </c>
      <c r="L21" s="8" t="s">
        <v>475</v>
      </c>
      <c r="M21" s="8"/>
      <c r="N21" s="8" t="s">
        <v>390</v>
      </c>
    </row>
    <row r="22" spans="1:14" x14ac:dyDescent="0.25">
      <c r="A22" s="6">
        <v>32</v>
      </c>
      <c r="B22" s="6">
        <v>3612</v>
      </c>
      <c r="C22" s="6">
        <v>5213</v>
      </c>
      <c r="D22" s="6"/>
      <c r="E22" s="6"/>
      <c r="F22" s="7">
        <v>150</v>
      </c>
      <c r="G22" s="7">
        <v>0</v>
      </c>
      <c r="H22" s="7">
        <v>0</v>
      </c>
      <c r="I22" s="7">
        <v>0</v>
      </c>
      <c r="J22" s="7">
        <v>0</v>
      </c>
      <c r="K22" s="8" t="s">
        <v>71</v>
      </c>
      <c r="L22" s="8"/>
      <c r="M22" s="8"/>
      <c r="N22" s="8" t="s">
        <v>121</v>
      </c>
    </row>
    <row r="23" spans="1:14" x14ac:dyDescent="0.25">
      <c r="A23" s="6"/>
      <c r="B23" s="6"/>
      <c r="C23" s="6"/>
      <c r="D23" s="6"/>
      <c r="E23" s="6"/>
      <c r="F23" s="7"/>
      <c r="G23" s="7"/>
      <c r="H23" s="7"/>
      <c r="I23" s="7"/>
      <c r="J23" s="27"/>
      <c r="K23" s="8"/>
      <c r="L23" s="8"/>
      <c r="M23" s="8"/>
      <c r="N23" s="8"/>
    </row>
    <row r="24" spans="1:14" x14ac:dyDescent="0.25">
      <c r="A24" s="29"/>
      <c r="B24" s="28" t="s">
        <v>482</v>
      </c>
      <c r="C24" s="29"/>
      <c r="D24" s="29"/>
      <c r="E24" s="29"/>
      <c r="F24" s="30">
        <v>85753.396399999998</v>
      </c>
      <c r="G24" s="30">
        <v>92849.979300000006</v>
      </c>
      <c r="H24" s="30">
        <v>91580</v>
      </c>
      <c r="I24" s="30">
        <v>38178.108699999997</v>
      </c>
      <c r="J24" s="30">
        <f>SUM(J19:J22)</f>
        <v>96587</v>
      </c>
      <c r="K24" s="28"/>
      <c r="L24" s="28"/>
      <c r="M24" s="28"/>
      <c r="N24" s="28"/>
    </row>
    <row r="25" spans="1:14" x14ac:dyDescent="0.25">
      <c r="A25" s="6"/>
      <c r="B25" s="6"/>
      <c r="C25" s="6"/>
      <c r="D25" s="6"/>
      <c r="E25" s="6"/>
      <c r="F25" s="7"/>
      <c r="G25" s="7"/>
      <c r="H25" s="7"/>
      <c r="I25" s="7"/>
      <c r="J25" s="27"/>
      <c r="K25" s="8"/>
      <c r="L25" s="8"/>
      <c r="M25" s="8"/>
      <c r="N25" s="8"/>
    </row>
    <row r="26" spans="1:14" x14ac:dyDescent="0.25">
      <c r="A26" s="31"/>
      <c r="B26" s="31" t="s">
        <v>476</v>
      </c>
      <c r="C26" s="31"/>
      <c r="D26" s="31"/>
      <c r="E26" s="31"/>
      <c r="F26" s="32">
        <v>85753.396399999998</v>
      </c>
      <c r="G26" s="32">
        <v>92849.979300000006</v>
      </c>
      <c r="H26" s="32">
        <v>91580</v>
      </c>
      <c r="I26" s="32">
        <v>38178.108699999997</v>
      </c>
      <c r="J26" s="32">
        <f>J24</f>
        <v>96587</v>
      </c>
      <c r="K26" s="33"/>
      <c r="L26" s="33"/>
      <c r="M26" s="33"/>
      <c r="N26" s="33"/>
    </row>
    <row r="27" spans="1:14" x14ac:dyDescent="0.25">
      <c r="A27" s="6"/>
      <c r="B27" s="6"/>
      <c r="C27" s="6"/>
      <c r="D27" s="6"/>
      <c r="E27" s="6"/>
      <c r="F27" s="7"/>
      <c r="G27" s="7"/>
      <c r="H27" s="7"/>
      <c r="I27" s="7"/>
      <c r="J27" s="27"/>
      <c r="K27" s="8"/>
      <c r="L27" s="8"/>
      <c r="M27" s="8"/>
      <c r="N27" s="8"/>
    </row>
    <row r="28" spans="1:14" x14ac:dyDescent="0.25">
      <c r="A28" s="28"/>
      <c r="B28" s="28" t="s">
        <v>478</v>
      </c>
      <c r="C28" s="29"/>
      <c r="D28" s="29"/>
      <c r="E28" s="30"/>
      <c r="F28" s="30">
        <f>F16-F26</f>
        <v>-77151.27893</v>
      </c>
      <c r="G28" s="30">
        <f>G16-G26</f>
        <v>-83940.069520000005</v>
      </c>
      <c r="H28" s="30">
        <f>H16-H26</f>
        <v>-83635</v>
      </c>
      <c r="I28" s="30">
        <f>I16-I26</f>
        <v>-33037.266859999996</v>
      </c>
      <c r="J28" s="30">
        <f>J16-J26</f>
        <v>-87687</v>
      </c>
      <c r="K28" s="28"/>
      <c r="L28" s="28"/>
      <c r="M28" s="28"/>
      <c r="N28" s="35"/>
    </row>
    <row r="29" spans="1:14" x14ac:dyDescent="0.25">
      <c r="A29" s="28"/>
      <c r="B29" s="28" t="s">
        <v>479</v>
      </c>
      <c r="C29" s="29"/>
      <c r="D29" s="29"/>
      <c r="E29" s="30"/>
      <c r="F29" s="30">
        <f>F14-F24</f>
        <v>-77151.27893</v>
      </c>
      <c r="G29" s="30">
        <f>G14-G24</f>
        <v>-83940.069520000005</v>
      </c>
      <c r="H29" s="30">
        <f>H14-H24</f>
        <v>-83635</v>
      </c>
      <c r="I29" s="30">
        <f>I14-I24</f>
        <v>-33037.266859999996</v>
      </c>
      <c r="J29" s="30">
        <f>J14-J24</f>
        <v>-87687</v>
      </c>
      <c r="K29" s="28"/>
      <c r="L29" s="28"/>
      <c r="M29" s="28"/>
      <c r="N29" s="35"/>
    </row>
  </sheetData>
  <mergeCells count="2">
    <mergeCell ref="A4:N4"/>
    <mergeCell ref="A18:N1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9" fitToHeight="0" orientation="landscape" r:id="rId1"/>
  <headerFooter>
    <oddFooter>&amp;R (str. &amp;P z &amp;N)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3"/>
  <sheetViews>
    <sheetView zoomScaleNormal="100" workbookViewId="0"/>
  </sheetViews>
  <sheetFormatPr defaultRowHeight="15.75" x14ac:dyDescent="0.25"/>
  <cols>
    <col min="1" max="1" width="4.75" style="14" customWidth="1"/>
    <col min="2" max="2" width="9" style="14"/>
    <col min="3" max="3" width="5.25" style="14" customWidth="1"/>
    <col min="4" max="4" width="13.875" style="14" customWidth="1"/>
    <col min="5" max="5" width="9" style="14"/>
    <col min="6" max="6" width="11.75" style="14" customWidth="1"/>
    <col min="7" max="7" width="12" style="14" customWidth="1"/>
    <col min="8" max="8" width="11.75" style="14" customWidth="1"/>
    <col min="9" max="9" width="12.5" style="14" customWidth="1"/>
    <col min="10" max="10" width="11.75" style="14" customWidth="1"/>
    <col min="11" max="11" width="12.5" style="14" customWidth="1"/>
    <col min="12" max="12" width="46.625" style="14" bestFit="1" customWidth="1"/>
    <col min="13" max="13" width="60.125" style="14" bestFit="1" customWidth="1"/>
    <col min="14" max="14" width="66.25" style="14" bestFit="1" customWidth="1"/>
    <col min="15" max="15" width="47.75" style="14" bestFit="1" customWidth="1"/>
    <col min="16" max="16384" width="9" style="14"/>
  </cols>
  <sheetData>
    <row r="1" spans="1:15" ht="21" x14ac:dyDescent="0.35">
      <c r="A1" s="54" t="s">
        <v>661</v>
      </c>
    </row>
    <row r="3" spans="1:15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6</v>
      </c>
      <c r="M3" s="38" t="s">
        <v>5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3</v>
      </c>
      <c r="B5" s="6">
        <v>6409</v>
      </c>
      <c r="C5" s="6">
        <v>2329</v>
      </c>
      <c r="D5" s="6"/>
      <c r="E5" s="6"/>
      <c r="F5" s="7">
        <v>0</v>
      </c>
      <c r="G5" s="7">
        <v>0</v>
      </c>
      <c r="H5" s="7">
        <v>139621</v>
      </c>
      <c r="I5" s="7">
        <v>0</v>
      </c>
      <c r="J5" s="7">
        <v>179559</v>
      </c>
      <c r="K5" s="7"/>
      <c r="L5" s="8"/>
      <c r="M5" s="8" t="s">
        <v>53</v>
      </c>
      <c r="N5" s="8"/>
      <c r="O5" s="8" t="s">
        <v>60</v>
      </c>
    </row>
    <row r="6" spans="1:15" x14ac:dyDescent="0.25">
      <c r="A6" s="6">
        <v>3</v>
      </c>
      <c r="B6" s="6"/>
      <c r="C6" s="6">
        <v>4116</v>
      </c>
      <c r="D6" s="6"/>
      <c r="E6" s="6">
        <v>14009</v>
      </c>
      <c r="F6" s="7">
        <v>120.666</v>
      </c>
      <c r="G6" s="7">
        <v>0</v>
      </c>
      <c r="H6" s="7">
        <v>0</v>
      </c>
      <c r="I6" s="7">
        <v>0</v>
      </c>
      <c r="J6" s="7"/>
      <c r="K6" s="7"/>
      <c r="L6" s="8"/>
      <c r="M6" s="8" t="s">
        <v>166</v>
      </c>
      <c r="N6" s="8" t="s">
        <v>517</v>
      </c>
      <c r="O6" s="8"/>
    </row>
    <row r="7" spans="1:15" x14ac:dyDescent="0.25">
      <c r="A7" s="6">
        <v>3</v>
      </c>
      <c r="B7" s="6"/>
      <c r="C7" s="6">
        <v>4216</v>
      </c>
      <c r="D7" s="6"/>
      <c r="E7" s="6">
        <v>14903</v>
      </c>
      <c r="F7" s="7">
        <v>687.83199999999999</v>
      </c>
      <c r="G7" s="7">
        <v>0</v>
      </c>
      <c r="H7" s="7">
        <v>0</v>
      </c>
      <c r="I7" s="7">
        <v>0</v>
      </c>
      <c r="J7" s="7"/>
      <c r="K7" s="7"/>
      <c r="L7" s="8"/>
      <c r="M7" s="8" t="s">
        <v>371</v>
      </c>
      <c r="N7" s="8" t="s">
        <v>518</v>
      </c>
      <c r="O7" s="8"/>
    </row>
    <row r="8" spans="1:15" x14ac:dyDescent="0.25">
      <c r="A8" s="66"/>
      <c r="B8" s="66"/>
      <c r="C8" s="66"/>
      <c r="D8" s="66"/>
      <c r="E8" s="66"/>
      <c r="F8" s="67"/>
      <c r="G8" s="67"/>
      <c r="H8" s="67"/>
      <c r="I8" s="67"/>
      <c r="J8" s="67"/>
      <c r="K8" s="67"/>
      <c r="L8" s="68"/>
      <c r="M8" s="68"/>
      <c r="N8" s="68"/>
      <c r="O8" s="68"/>
    </row>
    <row r="9" spans="1:15" x14ac:dyDescent="0.25">
      <c r="A9" s="17"/>
      <c r="B9" s="17" t="s">
        <v>519</v>
      </c>
      <c r="C9" s="17"/>
      <c r="D9" s="17"/>
      <c r="E9" s="17"/>
      <c r="F9" s="80">
        <v>808.49800000000005</v>
      </c>
      <c r="G9" s="80">
        <v>0</v>
      </c>
      <c r="H9" s="80">
        <v>139621</v>
      </c>
      <c r="I9" s="80">
        <v>0</v>
      </c>
      <c r="J9" s="80">
        <f>SUM(J4:J8)</f>
        <v>179559</v>
      </c>
      <c r="K9" s="80"/>
      <c r="L9" s="18"/>
      <c r="M9" s="18"/>
      <c r="N9" s="18"/>
      <c r="O9" s="18"/>
    </row>
    <row r="10" spans="1:15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7"/>
      <c r="K10" s="67"/>
      <c r="L10" s="68"/>
      <c r="M10" s="68"/>
      <c r="N10" s="68"/>
      <c r="O10" s="68"/>
    </row>
    <row r="11" spans="1:15" x14ac:dyDescent="0.25">
      <c r="A11" s="6">
        <v>3</v>
      </c>
      <c r="B11" s="6"/>
      <c r="C11" s="6">
        <v>4216</v>
      </c>
      <c r="D11" s="6">
        <v>1101000000</v>
      </c>
      <c r="E11" s="6">
        <v>17871</v>
      </c>
      <c r="F11" s="7">
        <v>1231.5820000000001</v>
      </c>
      <c r="G11" s="7">
        <v>0</v>
      </c>
      <c r="H11" s="7">
        <v>0</v>
      </c>
      <c r="I11" s="7">
        <v>0</v>
      </c>
      <c r="J11" s="7"/>
      <c r="K11" s="7"/>
      <c r="L11" s="8" t="s">
        <v>372</v>
      </c>
      <c r="M11" s="8" t="s">
        <v>371</v>
      </c>
      <c r="N11" s="8" t="s">
        <v>374</v>
      </c>
      <c r="O11" s="8"/>
    </row>
    <row r="12" spans="1:15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67"/>
      <c r="K12" s="67"/>
      <c r="L12" s="68"/>
      <c r="M12" s="68"/>
      <c r="N12" s="68"/>
      <c r="O12" s="68"/>
    </row>
    <row r="13" spans="1:15" x14ac:dyDescent="0.25">
      <c r="A13" s="17"/>
      <c r="B13" s="17" t="s">
        <v>372</v>
      </c>
      <c r="C13" s="17"/>
      <c r="D13" s="17"/>
      <c r="E13" s="17"/>
      <c r="F13" s="80">
        <v>1231.5820000000001</v>
      </c>
      <c r="G13" s="80">
        <v>0</v>
      </c>
      <c r="H13" s="80">
        <v>0</v>
      </c>
      <c r="I13" s="80">
        <v>0</v>
      </c>
      <c r="J13" s="80">
        <f t="shared" ref="J13" si="0">SUM(J10:J12)</f>
        <v>0</v>
      </c>
      <c r="K13" s="80"/>
      <c r="L13" s="18"/>
      <c r="M13" s="18"/>
      <c r="N13" s="18"/>
      <c r="O13" s="18"/>
    </row>
    <row r="14" spans="1:15" x14ac:dyDescent="0.25">
      <c r="A14" s="66"/>
      <c r="B14" s="66"/>
      <c r="C14" s="66"/>
      <c r="D14" s="66"/>
      <c r="E14" s="66"/>
      <c r="F14" s="67"/>
      <c r="G14" s="67"/>
      <c r="H14" s="67"/>
      <c r="I14" s="67"/>
      <c r="J14" s="67"/>
      <c r="K14" s="67"/>
      <c r="L14" s="68"/>
      <c r="M14" s="68"/>
      <c r="N14" s="68"/>
      <c r="O14" s="68"/>
    </row>
    <row r="15" spans="1:15" x14ac:dyDescent="0.25">
      <c r="A15" s="6">
        <v>3</v>
      </c>
      <c r="B15" s="6"/>
      <c r="C15" s="6">
        <v>4216</v>
      </c>
      <c r="D15" s="6">
        <v>1102000000</v>
      </c>
      <c r="E15" s="6">
        <v>17871</v>
      </c>
      <c r="F15" s="7">
        <v>1328.9960000000001</v>
      </c>
      <c r="G15" s="7">
        <v>0</v>
      </c>
      <c r="H15" s="7">
        <v>0</v>
      </c>
      <c r="I15" s="7">
        <v>0</v>
      </c>
      <c r="J15" s="7"/>
      <c r="K15" s="7"/>
      <c r="L15" s="8" t="s">
        <v>419</v>
      </c>
      <c r="M15" s="8" t="s">
        <v>371</v>
      </c>
      <c r="N15" s="8" t="s">
        <v>374</v>
      </c>
      <c r="O15" s="8"/>
    </row>
    <row r="16" spans="1:15" x14ac:dyDescent="0.25">
      <c r="A16" s="66"/>
      <c r="B16" s="66"/>
      <c r="C16" s="66"/>
      <c r="D16" s="66"/>
      <c r="E16" s="66"/>
      <c r="F16" s="67"/>
      <c r="G16" s="67"/>
      <c r="H16" s="67"/>
      <c r="I16" s="67"/>
      <c r="J16" s="67"/>
      <c r="K16" s="67"/>
      <c r="L16" s="68"/>
      <c r="M16" s="68"/>
      <c r="N16" s="68"/>
      <c r="O16" s="68"/>
    </row>
    <row r="17" spans="1:15" x14ac:dyDescent="0.25">
      <c r="A17" s="17"/>
      <c r="B17" s="17" t="s">
        <v>419</v>
      </c>
      <c r="C17" s="17"/>
      <c r="D17" s="17"/>
      <c r="E17" s="17"/>
      <c r="F17" s="80">
        <v>1328.9960000000001</v>
      </c>
      <c r="G17" s="80">
        <v>0</v>
      </c>
      <c r="H17" s="80">
        <v>0</v>
      </c>
      <c r="I17" s="80">
        <v>0</v>
      </c>
      <c r="J17" s="80">
        <f t="shared" ref="J17" si="1">SUM(J14:J16)</f>
        <v>0</v>
      </c>
      <c r="K17" s="80"/>
      <c r="L17" s="18"/>
      <c r="M17" s="18"/>
      <c r="N17" s="18"/>
      <c r="O17" s="18"/>
    </row>
    <row r="18" spans="1:15" x14ac:dyDescent="0.25">
      <c r="A18" s="66"/>
      <c r="B18" s="66"/>
      <c r="C18" s="66"/>
      <c r="D18" s="66"/>
      <c r="E18" s="66"/>
      <c r="F18" s="67"/>
      <c r="G18" s="67"/>
      <c r="H18" s="67"/>
      <c r="I18" s="67"/>
      <c r="J18" s="67"/>
      <c r="K18" s="67"/>
      <c r="L18" s="68"/>
      <c r="M18" s="68"/>
      <c r="N18" s="68"/>
      <c r="O18" s="68"/>
    </row>
    <row r="19" spans="1:15" x14ac:dyDescent="0.25">
      <c r="A19" s="6">
        <v>3</v>
      </c>
      <c r="B19" s="6"/>
      <c r="C19" s="6">
        <v>4216</v>
      </c>
      <c r="D19" s="6">
        <v>1103000000</v>
      </c>
      <c r="E19" s="6">
        <v>17871</v>
      </c>
      <c r="F19" s="7">
        <v>5147.2089999999998</v>
      </c>
      <c r="G19" s="7">
        <v>0</v>
      </c>
      <c r="H19" s="7">
        <v>0</v>
      </c>
      <c r="I19" s="7">
        <v>0</v>
      </c>
      <c r="J19" s="7"/>
      <c r="K19" s="7"/>
      <c r="L19" s="8" t="s">
        <v>520</v>
      </c>
      <c r="M19" s="8" t="s">
        <v>371</v>
      </c>
      <c r="N19" s="8" t="s">
        <v>374</v>
      </c>
      <c r="O19" s="8"/>
    </row>
    <row r="20" spans="1:15" x14ac:dyDescent="0.25">
      <c r="A20" s="66"/>
      <c r="B20" s="66"/>
      <c r="C20" s="66"/>
      <c r="D20" s="66"/>
      <c r="E20" s="66"/>
      <c r="F20" s="67"/>
      <c r="G20" s="67"/>
      <c r="H20" s="67"/>
      <c r="I20" s="67"/>
      <c r="J20" s="67"/>
      <c r="K20" s="67"/>
      <c r="L20" s="68"/>
      <c r="M20" s="68"/>
      <c r="N20" s="68"/>
      <c r="O20" s="68"/>
    </row>
    <row r="21" spans="1:15" x14ac:dyDescent="0.25">
      <c r="A21" s="17"/>
      <c r="B21" s="17" t="s">
        <v>520</v>
      </c>
      <c r="C21" s="17"/>
      <c r="D21" s="17"/>
      <c r="E21" s="17"/>
      <c r="F21" s="80">
        <v>5147.2089999999998</v>
      </c>
      <c r="G21" s="80">
        <v>0</v>
      </c>
      <c r="H21" s="80">
        <v>0</v>
      </c>
      <c r="I21" s="80">
        <v>0</v>
      </c>
      <c r="J21" s="80">
        <f t="shared" ref="J21" si="2">SUM(J18:J20)</f>
        <v>0</v>
      </c>
      <c r="K21" s="80"/>
      <c r="L21" s="18"/>
      <c r="M21" s="18"/>
      <c r="N21" s="18"/>
      <c r="O21" s="18"/>
    </row>
    <row r="22" spans="1:15" x14ac:dyDescent="0.25">
      <c r="A22" s="66"/>
      <c r="B22" s="66"/>
      <c r="C22" s="66"/>
      <c r="D22" s="66"/>
      <c r="E22" s="66"/>
      <c r="F22" s="67"/>
      <c r="G22" s="67"/>
      <c r="H22" s="67"/>
      <c r="I22" s="67"/>
      <c r="J22" s="67"/>
      <c r="K22" s="67"/>
      <c r="L22" s="68"/>
      <c r="M22" s="68"/>
      <c r="N22" s="68"/>
      <c r="O22" s="68"/>
    </row>
    <row r="23" spans="1:15" x14ac:dyDescent="0.25">
      <c r="A23" s="6">
        <v>3</v>
      </c>
      <c r="B23" s="6"/>
      <c r="C23" s="6">
        <v>4216</v>
      </c>
      <c r="D23" s="6">
        <v>1104000000</v>
      </c>
      <c r="E23" s="6">
        <v>17871</v>
      </c>
      <c r="F23" s="7">
        <v>1489.393</v>
      </c>
      <c r="G23" s="7">
        <v>0</v>
      </c>
      <c r="H23" s="7">
        <v>0</v>
      </c>
      <c r="I23" s="7">
        <v>0</v>
      </c>
      <c r="J23" s="7"/>
      <c r="K23" s="7"/>
      <c r="L23" s="8" t="s">
        <v>521</v>
      </c>
      <c r="M23" s="8" t="s">
        <v>371</v>
      </c>
      <c r="N23" s="8" t="s">
        <v>374</v>
      </c>
      <c r="O23" s="8"/>
    </row>
    <row r="24" spans="1:15" x14ac:dyDescent="0.25">
      <c r="A24" s="66"/>
      <c r="B24" s="66"/>
      <c r="C24" s="66"/>
      <c r="D24" s="66"/>
      <c r="E24" s="66"/>
      <c r="F24" s="67"/>
      <c r="G24" s="67"/>
      <c r="H24" s="67"/>
      <c r="I24" s="67"/>
      <c r="J24" s="67"/>
      <c r="K24" s="67"/>
      <c r="L24" s="68"/>
      <c r="M24" s="68"/>
      <c r="N24" s="68"/>
      <c r="O24" s="68"/>
    </row>
    <row r="25" spans="1:15" x14ac:dyDescent="0.25">
      <c r="A25" s="17"/>
      <c r="B25" s="17" t="s">
        <v>521</v>
      </c>
      <c r="C25" s="17"/>
      <c r="D25" s="17"/>
      <c r="E25" s="17"/>
      <c r="F25" s="80">
        <v>1489.393</v>
      </c>
      <c r="G25" s="80">
        <v>0</v>
      </c>
      <c r="H25" s="80">
        <v>0</v>
      </c>
      <c r="I25" s="80">
        <v>0</v>
      </c>
      <c r="J25" s="80">
        <f t="shared" ref="J25" si="3">SUM(J22:J24)</f>
        <v>0</v>
      </c>
      <c r="K25" s="80"/>
      <c r="L25" s="18"/>
      <c r="M25" s="18"/>
      <c r="N25" s="18"/>
      <c r="O25" s="18"/>
    </row>
    <row r="26" spans="1:15" x14ac:dyDescent="0.25">
      <c r="A26" s="66"/>
      <c r="B26" s="66"/>
      <c r="C26" s="66"/>
      <c r="D26" s="66"/>
      <c r="E26" s="66"/>
      <c r="F26" s="67"/>
      <c r="G26" s="67"/>
      <c r="H26" s="67"/>
      <c r="I26" s="67"/>
      <c r="J26" s="67"/>
      <c r="K26" s="67"/>
      <c r="L26" s="68"/>
      <c r="M26" s="68"/>
      <c r="N26" s="68"/>
      <c r="O26" s="68"/>
    </row>
    <row r="27" spans="1:15" x14ac:dyDescent="0.25">
      <c r="A27" s="6">
        <v>3</v>
      </c>
      <c r="B27" s="6">
        <v>3639</v>
      </c>
      <c r="C27" s="6">
        <v>3121</v>
      </c>
      <c r="D27" s="6">
        <v>2569000000</v>
      </c>
      <c r="E27" s="6"/>
      <c r="F27" s="7">
        <v>0</v>
      </c>
      <c r="G27" s="7">
        <v>500</v>
      </c>
      <c r="H27" s="7">
        <v>0</v>
      </c>
      <c r="I27" s="7">
        <v>0</v>
      </c>
      <c r="J27" s="7"/>
      <c r="K27" s="7"/>
      <c r="L27" s="8" t="s">
        <v>446</v>
      </c>
      <c r="M27" s="8" t="s">
        <v>343</v>
      </c>
      <c r="N27" s="8"/>
      <c r="O27" s="8" t="s">
        <v>127</v>
      </c>
    </row>
    <row r="28" spans="1:15" x14ac:dyDescent="0.25">
      <c r="A28" s="66"/>
      <c r="B28" s="66"/>
      <c r="C28" s="66"/>
      <c r="D28" s="66"/>
      <c r="E28" s="66"/>
      <c r="F28" s="67"/>
      <c r="G28" s="67"/>
      <c r="H28" s="67"/>
      <c r="I28" s="67"/>
      <c r="J28" s="67"/>
      <c r="K28" s="67"/>
      <c r="L28" s="68"/>
      <c r="M28" s="68"/>
      <c r="N28" s="68"/>
      <c r="O28" s="68"/>
    </row>
    <row r="29" spans="1:15" x14ac:dyDescent="0.25">
      <c r="A29" s="17"/>
      <c r="B29" s="17" t="s">
        <v>446</v>
      </c>
      <c r="C29" s="17"/>
      <c r="D29" s="17"/>
      <c r="E29" s="17"/>
      <c r="F29" s="80">
        <v>0</v>
      </c>
      <c r="G29" s="80">
        <v>500</v>
      </c>
      <c r="H29" s="80">
        <v>0</v>
      </c>
      <c r="I29" s="80">
        <v>0</v>
      </c>
      <c r="J29" s="80">
        <f t="shared" ref="J29" si="4">SUM(J26:J28)</f>
        <v>0</v>
      </c>
      <c r="K29" s="80"/>
      <c r="L29" s="18"/>
      <c r="M29" s="18"/>
      <c r="N29" s="18"/>
      <c r="O29" s="18"/>
    </row>
    <row r="30" spans="1:15" x14ac:dyDescent="0.25">
      <c r="A30" s="66"/>
      <c r="B30" s="66"/>
      <c r="C30" s="66"/>
      <c r="D30" s="66"/>
      <c r="E30" s="66"/>
      <c r="F30" s="67"/>
      <c r="G30" s="67"/>
      <c r="H30" s="67"/>
      <c r="I30" s="67"/>
      <c r="J30" s="67"/>
      <c r="K30" s="67"/>
      <c r="L30" s="68"/>
      <c r="M30" s="68"/>
      <c r="N30" s="68"/>
      <c r="O30" s="68"/>
    </row>
    <row r="31" spans="1:15" x14ac:dyDescent="0.25">
      <c r="A31" s="6">
        <v>3</v>
      </c>
      <c r="B31" s="6"/>
      <c r="C31" s="6">
        <v>4116</v>
      </c>
      <c r="D31" s="6">
        <v>2606000000</v>
      </c>
      <c r="E31" s="6">
        <v>17003</v>
      </c>
      <c r="F31" s="7">
        <v>0</v>
      </c>
      <c r="G31" s="7">
        <v>51</v>
      </c>
      <c r="H31" s="7">
        <v>0</v>
      </c>
      <c r="I31" s="7">
        <v>0</v>
      </c>
      <c r="J31" s="7"/>
      <c r="K31" s="7"/>
      <c r="L31" s="8" t="s">
        <v>522</v>
      </c>
      <c r="M31" s="8" t="s">
        <v>166</v>
      </c>
      <c r="N31" s="8" t="s">
        <v>523</v>
      </c>
      <c r="O31" s="8"/>
    </row>
    <row r="32" spans="1:15" x14ac:dyDescent="0.25">
      <c r="A32" s="6">
        <v>3</v>
      </c>
      <c r="B32" s="6"/>
      <c r="C32" s="6">
        <v>4216</v>
      </c>
      <c r="D32" s="6">
        <v>2606000000</v>
      </c>
      <c r="E32" s="6">
        <v>17871</v>
      </c>
      <c r="F32" s="7">
        <v>0</v>
      </c>
      <c r="G32" s="7">
        <v>15040.305</v>
      </c>
      <c r="H32" s="7">
        <v>0</v>
      </c>
      <c r="I32" s="7">
        <v>0</v>
      </c>
      <c r="J32" s="7"/>
      <c r="K32" s="7"/>
      <c r="L32" s="8" t="s">
        <v>522</v>
      </c>
      <c r="M32" s="8" t="s">
        <v>371</v>
      </c>
      <c r="N32" s="8" t="s">
        <v>374</v>
      </c>
      <c r="O32" s="8"/>
    </row>
    <row r="33" spans="1:15" x14ac:dyDescent="0.25">
      <c r="A33" s="66"/>
      <c r="B33" s="66"/>
      <c r="C33" s="66"/>
      <c r="D33" s="66"/>
      <c r="E33" s="66"/>
      <c r="F33" s="67"/>
      <c r="G33" s="67"/>
      <c r="H33" s="67"/>
      <c r="I33" s="67"/>
      <c r="J33" s="67"/>
      <c r="K33" s="67"/>
      <c r="L33" s="68"/>
      <c r="M33" s="68"/>
      <c r="N33" s="68"/>
      <c r="O33" s="68"/>
    </row>
    <row r="34" spans="1:15" x14ac:dyDescent="0.25">
      <c r="A34" s="17"/>
      <c r="B34" s="17" t="s">
        <v>522</v>
      </c>
      <c r="C34" s="17"/>
      <c r="D34" s="17"/>
      <c r="E34" s="17"/>
      <c r="F34" s="80">
        <v>0</v>
      </c>
      <c r="G34" s="80">
        <v>15091.305</v>
      </c>
      <c r="H34" s="80">
        <v>0</v>
      </c>
      <c r="I34" s="80">
        <v>0</v>
      </c>
      <c r="J34" s="80">
        <f t="shared" ref="J34" si="5">SUM(J30:J33)</f>
        <v>0</v>
      </c>
      <c r="K34" s="80"/>
      <c r="L34" s="18"/>
      <c r="M34" s="18"/>
      <c r="N34" s="18"/>
      <c r="O34" s="18"/>
    </row>
    <row r="35" spans="1:15" x14ac:dyDescent="0.25">
      <c r="A35" s="66"/>
      <c r="B35" s="66"/>
      <c r="C35" s="66"/>
      <c r="D35" s="66"/>
      <c r="E35" s="66"/>
      <c r="F35" s="67"/>
      <c r="G35" s="67"/>
      <c r="H35" s="67"/>
      <c r="I35" s="67"/>
      <c r="J35" s="67"/>
      <c r="K35" s="67"/>
      <c r="L35" s="68"/>
      <c r="M35" s="68"/>
      <c r="N35" s="68"/>
      <c r="O35" s="68"/>
    </row>
    <row r="36" spans="1:15" x14ac:dyDescent="0.25">
      <c r="A36" s="6">
        <v>3</v>
      </c>
      <c r="B36" s="6">
        <v>3319</v>
      </c>
      <c r="C36" s="6">
        <v>2329</v>
      </c>
      <c r="D36" s="6">
        <v>3901000000</v>
      </c>
      <c r="E36" s="6"/>
      <c r="F36" s="7">
        <v>0</v>
      </c>
      <c r="G36" s="7">
        <v>133.50415000000001</v>
      </c>
      <c r="H36" s="7">
        <v>0</v>
      </c>
      <c r="I36" s="7">
        <v>0</v>
      </c>
      <c r="J36" s="7"/>
      <c r="K36" s="7"/>
      <c r="L36" s="8" t="s">
        <v>524</v>
      </c>
      <c r="M36" s="8" t="s">
        <v>53</v>
      </c>
      <c r="N36" s="8"/>
      <c r="O36" s="8" t="s">
        <v>325</v>
      </c>
    </row>
    <row r="37" spans="1:15" x14ac:dyDescent="0.25">
      <c r="A37" s="6">
        <v>3</v>
      </c>
      <c r="B37" s="6"/>
      <c r="C37" s="6">
        <v>4116</v>
      </c>
      <c r="D37" s="6">
        <v>3901000000</v>
      </c>
      <c r="E37" s="6">
        <v>17007</v>
      </c>
      <c r="F37" s="7">
        <v>0</v>
      </c>
      <c r="G37" s="7">
        <v>8.16</v>
      </c>
      <c r="H37" s="7">
        <v>0</v>
      </c>
      <c r="I37" s="7">
        <v>0</v>
      </c>
      <c r="J37" s="7"/>
      <c r="K37" s="7"/>
      <c r="L37" s="8" t="s">
        <v>524</v>
      </c>
      <c r="M37" s="8" t="s">
        <v>166</v>
      </c>
      <c r="N37" s="8" t="s">
        <v>457</v>
      </c>
      <c r="O37" s="8"/>
    </row>
    <row r="38" spans="1:15" x14ac:dyDescent="0.25">
      <c r="A38" s="66"/>
      <c r="B38" s="66"/>
      <c r="C38" s="66"/>
      <c r="D38" s="66"/>
      <c r="E38" s="66"/>
      <c r="F38" s="67"/>
      <c r="G38" s="67"/>
      <c r="H38" s="67"/>
      <c r="I38" s="67"/>
      <c r="J38" s="67"/>
      <c r="K38" s="67"/>
      <c r="L38" s="68"/>
      <c r="M38" s="68"/>
      <c r="N38" s="68"/>
      <c r="O38" s="68"/>
    </row>
    <row r="39" spans="1:15" x14ac:dyDescent="0.25">
      <c r="A39" s="17"/>
      <c r="B39" s="17" t="s">
        <v>524</v>
      </c>
      <c r="C39" s="17"/>
      <c r="D39" s="17"/>
      <c r="E39" s="17"/>
      <c r="F39" s="80">
        <v>0</v>
      </c>
      <c r="G39" s="80">
        <v>141.66415000000001</v>
      </c>
      <c r="H39" s="80">
        <v>0</v>
      </c>
      <c r="I39" s="80">
        <v>0</v>
      </c>
      <c r="J39" s="80">
        <f t="shared" ref="J39" si="6">SUM(J35:J38)</f>
        <v>0</v>
      </c>
      <c r="K39" s="80"/>
      <c r="L39" s="18"/>
      <c r="M39" s="18"/>
      <c r="N39" s="18"/>
      <c r="O39" s="18"/>
    </row>
    <row r="40" spans="1:15" x14ac:dyDescent="0.25">
      <c r="A40" s="66"/>
      <c r="B40" s="66"/>
      <c r="C40" s="66"/>
      <c r="D40" s="66"/>
      <c r="E40" s="66"/>
      <c r="F40" s="67"/>
      <c r="G40" s="67"/>
      <c r="H40" s="67"/>
      <c r="I40" s="67"/>
      <c r="J40" s="67"/>
      <c r="K40" s="67"/>
      <c r="L40" s="68"/>
      <c r="M40" s="68"/>
      <c r="N40" s="68"/>
      <c r="O40" s="68"/>
    </row>
    <row r="41" spans="1:15" x14ac:dyDescent="0.25">
      <c r="A41" s="6">
        <v>3</v>
      </c>
      <c r="B41" s="6">
        <v>3639</v>
      </c>
      <c r="C41" s="6">
        <v>2324</v>
      </c>
      <c r="D41" s="6">
        <v>3903000000</v>
      </c>
      <c r="E41" s="6"/>
      <c r="F41" s="7">
        <v>0</v>
      </c>
      <c r="G41" s="7">
        <v>183.16919999999999</v>
      </c>
      <c r="H41" s="7">
        <v>0</v>
      </c>
      <c r="I41" s="7">
        <v>0</v>
      </c>
      <c r="J41" s="7">
        <v>0</v>
      </c>
      <c r="K41" s="7"/>
      <c r="L41" s="8" t="s">
        <v>525</v>
      </c>
      <c r="M41" s="8" t="s">
        <v>49</v>
      </c>
      <c r="N41" s="8"/>
      <c r="O41" s="8" t="s">
        <v>127</v>
      </c>
    </row>
    <row r="42" spans="1:15" x14ac:dyDescent="0.25">
      <c r="A42" s="66"/>
      <c r="B42" s="66"/>
      <c r="C42" s="66"/>
      <c r="D42" s="66"/>
      <c r="E42" s="66"/>
      <c r="F42" s="67"/>
      <c r="G42" s="67"/>
      <c r="H42" s="67"/>
      <c r="I42" s="67"/>
      <c r="J42" s="67"/>
      <c r="K42" s="67"/>
      <c r="L42" s="68"/>
      <c r="M42" s="68"/>
      <c r="N42" s="68"/>
      <c r="O42" s="68"/>
    </row>
    <row r="43" spans="1:15" x14ac:dyDescent="0.25">
      <c r="A43" s="17"/>
      <c r="B43" s="17" t="s">
        <v>525</v>
      </c>
      <c r="C43" s="17"/>
      <c r="D43" s="17"/>
      <c r="E43" s="17"/>
      <c r="F43" s="80">
        <v>0</v>
      </c>
      <c r="G43" s="80">
        <v>183.16919999999999</v>
      </c>
      <c r="H43" s="80">
        <v>0</v>
      </c>
      <c r="I43" s="80">
        <v>0</v>
      </c>
      <c r="J43" s="80">
        <f t="shared" ref="J43" si="7">SUM(J40:J42)</f>
        <v>0</v>
      </c>
      <c r="K43" s="80"/>
      <c r="L43" s="18"/>
      <c r="M43" s="18"/>
      <c r="N43" s="18"/>
      <c r="O43" s="18"/>
    </row>
    <row r="44" spans="1:15" x14ac:dyDescent="0.25">
      <c r="A44" s="66"/>
      <c r="B44" s="66"/>
      <c r="C44" s="66"/>
      <c r="D44" s="66"/>
      <c r="E44" s="66"/>
      <c r="F44" s="67"/>
      <c r="G44" s="67"/>
      <c r="H44" s="67"/>
      <c r="I44" s="67"/>
      <c r="J44" s="67"/>
      <c r="K44" s="67"/>
      <c r="L44" s="68"/>
      <c r="M44" s="68"/>
      <c r="N44" s="68"/>
      <c r="O44" s="68"/>
    </row>
    <row r="45" spans="1:15" x14ac:dyDescent="0.25">
      <c r="A45" s="6">
        <v>3</v>
      </c>
      <c r="B45" s="6"/>
      <c r="C45" s="6">
        <v>4123</v>
      </c>
      <c r="D45" s="6">
        <v>3904000000</v>
      </c>
      <c r="E45" s="6">
        <v>84001</v>
      </c>
      <c r="F45" s="7">
        <v>313.31106</v>
      </c>
      <c r="G45" s="7">
        <v>0</v>
      </c>
      <c r="H45" s="7">
        <v>0</v>
      </c>
      <c r="I45" s="7">
        <v>0</v>
      </c>
      <c r="J45" s="7"/>
      <c r="K45" s="7"/>
      <c r="L45" s="8" t="s">
        <v>330</v>
      </c>
      <c r="M45" s="8" t="s">
        <v>526</v>
      </c>
      <c r="N45" s="8" t="s">
        <v>527</v>
      </c>
      <c r="O45" s="8"/>
    </row>
    <row r="46" spans="1:15" x14ac:dyDescent="0.25">
      <c r="A46" s="6">
        <v>3</v>
      </c>
      <c r="B46" s="6"/>
      <c r="C46" s="6">
        <v>4123</v>
      </c>
      <c r="D46" s="6">
        <v>3904000000</v>
      </c>
      <c r="E46" s="6">
        <v>84005</v>
      </c>
      <c r="F46" s="7">
        <v>3550.8586100000002</v>
      </c>
      <c r="G46" s="7">
        <v>0</v>
      </c>
      <c r="H46" s="7">
        <v>0</v>
      </c>
      <c r="I46" s="7">
        <v>0</v>
      </c>
      <c r="J46" s="7"/>
      <c r="K46" s="7"/>
      <c r="L46" s="8" t="s">
        <v>330</v>
      </c>
      <c r="M46" s="8" t="s">
        <v>526</v>
      </c>
      <c r="N46" s="8" t="s">
        <v>528</v>
      </c>
      <c r="O46" s="8"/>
    </row>
    <row r="47" spans="1:15" x14ac:dyDescent="0.25">
      <c r="A47" s="66"/>
      <c r="B47" s="66"/>
      <c r="C47" s="66"/>
      <c r="D47" s="66"/>
      <c r="E47" s="66"/>
      <c r="F47" s="67"/>
      <c r="G47" s="67"/>
      <c r="H47" s="67"/>
      <c r="I47" s="67"/>
      <c r="J47" s="67"/>
      <c r="K47" s="67"/>
      <c r="L47" s="68"/>
      <c r="M47" s="68"/>
      <c r="N47" s="68"/>
      <c r="O47" s="68"/>
    </row>
    <row r="48" spans="1:15" x14ac:dyDescent="0.25">
      <c r="A48" s="17"/>
      <c r="B48" s="17" t="s">
        <v>330</v>
      </c>
      <c r="C48" s="17"/>
      <c r="D48" s="17"/>
      <c r="E48" s="17"/>
      <c r="F48" s="80">
        <v>3864.1696700000002</v>
      </c>
      <c r="G48" s="80">
        <v>0</v>
      </c>
      <c r="H48" s="80">
        <v>0</v>
      </c>
      <c r="I48" s="80">
        <v>0</v>
      </c>
      <c r="J48" s="80">
        <f t="shared" ref="J48" si="8">SUM(J44:J47)</f>
        <v>0</v>
      </c>
      <c r="K48" s="80"/>
      <c r="L48" s="18"/>
      <c r="M48" s="18"/>
      <c r="N48" s="18"/>
      <c r="O48" s="18"/>
    </row>
    <row r="49" spans="1:15" x14ac:dyDescent="0.25">
      <c r="A49" s="66"/>
      <c r="B49" s="66"/>
      <c r="C49" s="66"/>
      <c r="D49" s="66"/>
      <c r="E49" s="66"/>
      <c r="F49" s="67"/>
      <c r="G49" s="67"/>
      <c r="H49" s="67"/>
      <c r="I49" s="67"/>
      <c r="J49" s="67"/>
      <c r="K49" s="67"/>
      <c r="L49" s="68"/>
      <c r="M49" s="68"/>
      <c r="N49" s="68"/>
      <c r="O49" s="68"/>
    </row>
    <row r="50" spans="1:15" x14ac:dyDescent="0.25">
      <c r="A50" s="6">
        <v>3</v>
      </c>
      <c r="B50" s="6"/>
      <c r="C50" s="6">
        <v>4213</v>
      </c>
      <c r="D50" s="6">
        <v>3905000000</v>
      </c>
      <c r="E50" s="6">
        <v>90877</v>
      </c>
      <c r="F50" s="7">
        <v>1167.4100000000001</v>
      </c>
      <c r="G50" s="7">
        <v>4.6529999999999996</v>
      </c>
      <c r="H50" s="7">
        <v>0</v>
      </c>
      <c r="I50" s="7">
        <v>0</v>
      </c>
      <c r="J50" s="7"/>
      <c r="K50" s="7"/>
      <c r="L50" s="8" t="s">
        <v>529</v>
      </c>
      <c r="M50" s="8" t="s">
        <v>530</v>
      </c>
      <c r="N50" s="8" t="s">
        <v>531</v>
      </c>
      <c r="O50" s="8"/>
    </row>
    <row r="51" spans="1:15" x14ac:dyDescent="0.25">
      <c r="A51" s="6">
        <v>3</v>
      </c>
      <c r="B51" s="6"/>
      <c r="C51" s="6">
        <v>4216</v>
      </c>
      <c r="D51" s="6">
        <v>3905000000</v>
      </c>
      <c r="E51" s="6">
        <v>15835</v>
      </c>
      <c r="F51" s="7">
        <v>19845.97</v>
      </c>
      <c r="G51" s="7">
        <v>79.100999999999999</v>
      </c>
      <c r="H51" s="7">
        <v>0</v>
      </c>
      <c r="I51" s="7">
        <v>0</v>
      </c>
      <c r="J51" s="7"/>
      <c r="K51" s="7"/>
      <c r="L51" s="8" t="s">
        <v>529</v>
      </c>
      <c r="M51" s="8" t="s">
        <v>371</v>
      </c>
      <c r="N51" s="8" t="s">
        <v>532</v>
      </c>
      <c r="O51" s="8"/>
    </row>
    <row r="52" spans="1:15" x14ac:dyDescent="0.25">
      <c r="A52" s="66"/>
      <c r="B52" s="66"/>
      <c r="C52" s="66"/>
      <c r="D52" s="66"/>
      <c r="E52" s="66"/>
      <c r="F52" s="67"/>
      <c r="G52" s="67"/>
      <c r="H52" s="67"/>
      <c r="I52" s="67"/>
      <c r="J52" s="67"/>
      <c r="K52" s="67"/>
      <c r="L52" s="68"/>
      <c r="M52" s="68"/>
      <c r="N52" s="68"/>
      <c r="O52" s="68"/>
    </row>
    <row r="53" spans="1:15" x14ac:dyDescent="0.25">
      <c r="A53" s="17"/>
      <c r="B53" s="17" t="s">
        <v>529</v>
      </c>
      <c r="C53" s="17"/>
      <c r="D53" s="17"/>
      <c r="E53" s="17"/>
      <c r="F53" s="80">
        <v>21013.38</v>
      </c>
      <c r="G53" s="80">
        <v>83.754000000000005</v>
      </c>
      <c r="H53" s="80">
        <v>0</v>
      </c>
      <c r="I53" s="80">
        <v>0</v>
      </c>
      <c r="J53" s="80">
        <f t="shared" ref="J53" si="9">SUM(J49:J52)</f>
        <v>0</v>
      </c>
      <c r="K53" s="80"/>
      <c r="L53" s="18"/>
      <c r="M53" s="18"/>
      <c r="N53" s="18"/>
      <c r="O53" s="18"/>
    </row>
    <row r="54" spans="1:15" x14ac:dyDescent="0.25">
      <c r="A54" s="66"/>
      <c r="B54" s="66"/>
      <c r="C54" s="66"/>
      <c r="D54" s="66"/>
      <c r="E54" s="66"/>
      <c r="F54" s="67"/>
      <c r="G54" s="67"/>
      <c r="H54" s="67"/>
      <c r="I54" s="67"/>
      <c r="J54" s="67"/>
      <c r="K54" s="67"/>
      <c r="L54" s="68"/>
      <c r="M54" s="68"/>
      <c r="N54" s="68"/>
      <c r="O54" s="68"/>
    </row>
    <row r="55" spans="1:15" x14ac:dyDescent="0.25">
      <c r="A55" s="6">
        <v>3</v>
      </c>
      <c r="B55" s="6"/>
      <c r="C55" s="6">
        <v>4116</v>
      </c>
      <c r="D55" s="6">
        <v>31105000000</v>
      </c>
      <c r="E55" s="6">
        <v>13003</v>
      </c>
      <c r="F55" s="7">
        <v>0</v>
      </c>
      <c r="G55" s="7">
        <v>270</v>
      </c>
      <c r="H55" s="7">
        <v>0</v>
      </c>
      <c r="I55" s="7">
        <v>0</v>
      </c>
      <c r="J55" s="7"/>
      <c r="K55" s="7"/>
      <c r="L55" s="8" t="s">
        <v>314</v>
      </c>
      <c r="M55" s="8" t="s">
        <v>166</v>
      </c>
      <c r="N55" s="8" t="s">
        <v>533</v>
      </c>
      <c r="O55" s="8"/>
    </row>
    <row r="56" spans="1:15" x14ac:dyDescent="0.25">
      <c r="A56" s="6">
        <v>3</v>
      </c>
      <c r="B56" s="6"/>
      <c r="C56" s="6">
        <v>4216</v>
      </c>
      <c r="D56" s="6">
        <v>31105000000</v>
      </c>
      <c r="E56" s="6">
        <v>13899</v>
      </c>
      <c r="F56" s="7">
        <v>0</v>
      </c>
      <c r="G56" s="7">
        <v>1074.1469999999999</v>
      </c>
      <c r="H56" s="7">
        <v>0</v>
      </c>
      <c r="I56" s="7">
        <v>0</v>
      </c>
      <c r="J56" s="7">
        <v>0</v>
      </c>
      <c r="K56" s="7"/>
      <c r="L56" s="8" t="s">
        <v>314</v>
      </c>
      <c r="M56" s="8" t="s">
        <v>371</v>
      </c>
      <c r="N56" s="8" t="s">
        <v>534</v>
      </c>
      <c r="O56" s="8"/>
    </row>
    <row r="57" spans="1:15" x14ac:dyDescent="0.25">
      <c r="A57" s="66"/>
      <c r="B57" s="66"/>
      <c r="C57" s="66"/>
      <c r="D57" s="66"/>
      <c r="E57" s="66"/>
      <c r="F57" s="67"/>
      <c r="G57" s="67"/>
      <c r="H57" s="67"/>
      <c r="I57" s="67"/>
      <c r="J57" s="67"/>
      <c r="K57" s="67"/>
      <c r="L57" s="68"/>
      <c r="M57" s="68"/>
      <c r="N57" s="68"/>
      <c r="O57" s="68"/>
    </row>
    <row r="58" spans="1:15" x14ac:dyDescent="0.25">
      <c r="A58" s="17"/>
      <c r="B58" s="17" t="s">
        <v>314</v>
      </c>
      <c r="C58" s="17"/>
      <c r="D58" s="17"/>
      <c r="E58" s="17"/>
      <c r="F58" s="80">
        <v>0</v>
      </c>
      <c r="G58" s="80">
        <v>1344.1469999999999</v>
      </c>
      <c r="H58" s="80">
        <v>0</v>
      </c>
      <c r="I58" s="80">
        <v>0</v>
      </c>
      <c r="J58" s="80">
        <f t="shared" ref="J58" si="10">SUM(J54:J57)</f>
        <v>0</v>
      </c>
      <c r="K58" s="80"/>
      <c r="L58" s="18"/>
      <c r="M58" s="18"/>
      <c r="N58" s="18"/>
      <c r="O58" s="18"/>
    </row>
    <row r="59" spans="1:15" x14ac:dyDescent="0.25">
      <c r="A59" s="66"/>
      <c r="B59" s="66"/>
      <c r="C59" s="66"/>
      <c r="D59" s="66"/>
      <c r="E59" s="66"/>
      <c r="F59" s="67"/>
      <c r="G59" s="67"/>
      <c r="H59" s="67"/>
      <c r="I59" s="67"/>
      <c r="J59" s="67"/>
      <c r="K59" s="67"/>
      <c r="L59" s="68"/>
      <c r="M59" s="68"/>
      <c r="N59" s="68"/>
      <c r="O59" s="68"/>
    </row>
    <row r="60" spans="1:15" x14ac:dyDescent="0.25">
      <c r="A60" s="6">
        <v>3</v>
      </c>
      <c r="B60" s="6"/>
      <c r="C60" s="6">
        <v>4116</v>
      </c>
      <c r="D60" s="6">
        <v>31107000000</v>
      </c>
      <c r="E60" s="6">
        <v>13233</v>
      </c>
      <c r="F60" s="7">
        <v>0</v>
      </c>
      <c r="G60" s="7">
        <v>2379.6145999999999</v>
      </c>
      <c r="H60" s="7">
        <v>0</v>
      </c>
      <c r="I60" s="7">
        <v>0</v>
      </c>
      <c r="J60" s="7">
        <v>0</v>
      </c>
      <c r="K60" s="7"/>
      <c r="L60" s="8" t="s">
        <v>535</v>
      </c>
      <c r="M60" s="8" t="s">
        <v>166</v>
      </c>
      <c r="N60" s="8" t="s">
        <v>170</v>
      </c>
      <c r="O60" s="8"/>
    </row>
    <row r="61" spans="1:15" x14ac:dyDescent="0.25">
      <c r="A61" s="66"/>
      <c r="B61" s="66"/>
      <c r="C61" s="66"/>
      <c r="D61" s="66"/>
      <c r="E61" s="66"/>
      <c r="F61" s="67"/>
      <c r="G61" s="67"/>
      <c r="H61" s="67"/>
      <c r="I61" s="67"/>
      <c r="J61" s="67"/>
      <c r="K61" s="67"/>
      <c r="L61" s="68"/>
      <c r="M61" s="68"/>
      <c r="N61" s="68"/>
      <c r="O61" s="68"/>
    </row>
    <row r="62" spans="1:15" x14ac:dyDescent="0.25">
      <c r="A62" s="17"/>
      <c r="B62" s="17" t="s">
        <v>535</v>
      </c>
      <c r="C62" s="17"/>
      <c r="D62" s="17"/>
      <c r="E62" s="17"/>
      <c r="F62" s="80">
        <v>0</v>
      </c>
      <c r="G62" s="80">
        <v>2379.6145999999999</v>
      </c>
      <c r="H62" s="80">
        <v>0</v>
      </c>
      <c r="I62" s="80">
        <v>0</v>
      </c>
      <c r="J62" s="80">
        <f t="shared" ref="J62" si="11">SUM(J59:J61)</f>
        <v>0</v>
      </c>
      <c r="K62" s="80"/>
      <c r="L62" s="18"/>
      <c r="M62" s="18"/>
      <c r="N62" s="18"/>
      <c r="O62" s="18"/>
    </row>
    <row r="63" spans="1:15" x14ac:dyDescent="0.25">
      <c r="A63" s="66"/>
      <c r="B63" s="66"/>
      <c r="C63" s="66"/>
      <c r="D63" s="66"/>
      <c r="E63" s="66"/>
      <c r="F63" s="67"/>
      <c r="G63" s="67"/>
      <c r="H63" s="67"/>
      <c r="I63" s="67"/>
      <c r="J63" s="67"/>
      <c r="K63" s="67"/>
      <c r="L63" s="68"/>
      <c r="M63" s="68"/>
      <c r="N63" s="68"/>
      <c r="O63" s="68"/>
    </row>
    <row r="64" spans="1:15" x14ac:dyDescent="0.25">
      <c r="A64" s="6">
        <v>3</v>
      </c>
      <c r="B64" s="6">
        <v>3639</v>
      </c>
      <c r="C64" s="6">
        <v>3113</v>
      </c>
      <c r="D64" s="6">
        <v>31113000000</v>
      </c>
      <c r="E64" s="6"/>
      <c r="F64" s="7">
        <v>0</v>
      </c>
      <c r="G64" s="7">
        <v>38.115000000000002</v>
      </c>
      <c r="H64" s="7">
        <v>0</v>
      </c>
      <c r="I64" s="7">
        <v>0</v>
      </c>
      <c r="J64" s="7"/>
      <c r="K64" s="7"/>
      <c r="L64" s="8" t="s">
        <v>536</v>
      </c>
      <c r="M64" s="8" t="s">
        <v>138</v>
      </c>
      <c r="N64" s="8"/>
      <c r="O64" s="8" t="s">
        <v>127</v>
      </c>
    </row>
    <row r="65" spans="1:15" x14ac:dyDescent="0.25">
      <c r="A65" s="6">
        <v>3</v>
      </c>
      <c r="B65" s="6"/>
      <c r="C65" s="6">
        <v>4223</v>
      </c>
      <c r="D65" s="6">
        <v>31113000000</v>
      </c>
      <c r="E65" s="6">
        <v>84505</v>
      </c>
      <c r="F65" s="7">
        <v>0</v>
      </c>
      <c r="G65" s="7">
        <v>12182.847809999999</v>
      </c>
      <c r="H65" s="7">
        <v>0</v>
      </c>
      <c r="I65" s="7">
        <v>0</v>
      </c>
      <c r="J65" s="7">
        <v>0</v>
      </c>
      <c r="K65" s="7"/>
      <c r="L65" s="8" t="s">
        <v>536</v>
      </c>
      <c r="M65" s="8" t="s">
        <v>537</v>
      </c>
      <c r="N65" s="8" t="s">
        <v>538</v>
      </c>
      <c r="O65" s="8"/>
    </row>
    <row r="66" spans="1:15" x14ac:dyDescent="0.25">
      <c r="A66" s="66"/>
      <c r="B66" s="66"/>
      <c r="C66" s="66"/>
      <c r="D66" s="66"/>
      <c r="E66" s="66"/>
      <c r="F66" s="67"/>
      <c r="G66" s="67"/>
      <c r="H66" s="67"/>
      <c r="I66" s="67"/>
      <c r="J66" s="67"/>
      <c r="K66" s="67"/>
      <c r="L66" s="68"/>
      <c r="M66" s="68"/>
      <c r="N66" s="68"/>
      <c r="O66" s="68"/>
    </row>
    <row r="67" spans="1:15" x14ac:dyDescent="0.25">
      <c r="A67" s="17"/>
      <c r="B67" s="17" t="s">
        <v>536</v>
      </c>
      <c r="C67" s="17"/>
      <c r="D67" s="17"/>
      <c r="E67" s="17"/>
      <c r="F67" s="80">
        <v>0</v>
      </c>
      <c r="G67" s="80">
        <v>12220.962809999999</v>
      </c>
      <c r="H67" s="80">
        <v>0</v>
      </c>
      <c r="I67" s="80">
        <v>0</v>
      </c>
      <c r="J67" s="80">
        <f t="shared" ref="J67" si="12">SUM(J63:J66)</f>
        <v>0</v>
      </c>
      <c r="K67" s="80"/>
      <c r="L67" s="18"/>
      <c r="M67" s="18"/>
      <c r="N67" s="18"/>
      <c r="O67" s="18"/>
    </row>
    <row r="68" spans="1:15" x14ac:dyDescent="0.25">
      <c r="A68" s="66"/>
      <c r="B68" s="66"/>
      <c r="C68" s="66"/>
      <c r="D68" s="66"/>
      <c r="E68" s="66"/>
      <c r="F68" s="67"/>
      <c r="G68" s="67"/>
      <c r="H68" s="67"/>
      <c r="I68" s="67"/>
      <c r="J68" s="67"/>
      <c r="K68" s="67"/>
      <c r="L68" s="68"/>
      <c r="M68" s="68"/>
      <c r="N68" s="68"/>
      <c r="O68" s="68"/>
    </row>
    <row r="69" spans="1:15" x14ac:dyDescent="0.25">
      <c r="A69" s="6">
        <v>3</v>
      </c>
      <c r="B69" s="6"/>
      <c r="C69" s="6">
        <v>4216</v>
      </c>
      <c r="D69" s="6">
        <v>31117000000</v>
      </c>
      <c r="E69" s="6">
        <v>17871</v>
      </c>
      <c r="F69" s="7">
        <v>0</v>
      </c>
      <c r="G69" s="7">
        <v>4583.6540000000005</v>
      </c>
      <c r="H69" s="7">
        <v>0</v>
      </c>
      <c r="I69" s="7">
        <v>0</v>
      </c>
      <c r="J69" s="7">
        <v>0</v>
      </c>
      <c r="K69" s="7"/>
      <c r="L69" s="8" t="s">
        <v>539</v>
      </c>
      <c r="M69" s="8" t="s">
        <v>371</v>
      </c>
      <c r="N69" s="8" t="s">
        <v>374</v>
      </c>
      <c r="O69" s="8"/>
    </row>
    <row r="70" spans="1:15" x14ac:dyDescent="0.25">
      <c r="A70" s="66"/>
      <c r="B70" s="66"/>
      <c r="C70" s="66"/>
      <c r="D70" s="66"/>
      <c r="E70" s="66"/>
      <c r="F70" s="67"/>
      <c r="G70" s="67"/>
      <c r="H70" s="67"/>
      <c r="I70" s="67"/>
      <c r="J70" s="67"/>
      <c r="K70" s="67"/>
      <c r="L70" s="68"/>
      <c r="M70" s="68"/>
      <c r="N70" s="68"/>
      <c r="O70" s="68"/>
    </row>
    <row r="71" spans="1:15" x14ac:dyDescent="0.25">
      <c r="A71" s="17"/>
      <c r="B71" s="17" t="s">
        <v>539</v>
      </c>
      <c r="C71" s="17"/>
      <c r="D71" s="17"/>
      <c r="E71" s="17"/>
      <c r="F71" s="80">
        <v>0</v>
      </c>
      <c r="G71" s="80">
        <v>4583.6540000000005</v>
      </c>
      <c r="H71" s="80">
        <v>0</v>
      </c>
      <c r="I71" s="80">
        <v>0</v>
      </c>
      <c r="J71" s="80">
        <f t="shared" ref="J71" si="13">SUM(J68:J70)</f>
        <v>0</v>
      </c>
      <c r="K71" s="80"/>
      <c r="L71" s="18"/>
      <c r="M71" s="18"/>
      <c r="N71" s="18"/>
      <c r="O71" s="18"/>
    </row>
    <row r="72" spans="1:15" x14ac:dyDescent="0.25">
      <c r="A72" s="66"/>
      <c r="B72" s="66"/>
      <c r="C72" s="66"/>
      <c r="D72" s="66"/>
      <c r="E72" s="66"/>
      <c r="F72" s="67"/>
      <c r="G72" s="67"/>
      <c r="H72" s="67"/>
      <c r="I72" s="67"/>
      <c r="J72" s="67"/>
      <c r="K72" s="67"/>
      <c r="L72" s="68"/>
      <c r="M72" s="68"/>
      <c r="N72" s="68"/>
      <c r="O72" s="68"/>
    </row>
    <row r="73" spans="1:15" x14ac:dyDescent="0.25">
      <c r="A73" s="6">
        <v>3</v>
      </c>
      <c r="B73" s="6"/>
      <c r="C73" s="6">
        <v>4222</v>
      </c>
      <c r="D73" s="6">
        <v>31119000000</v>
      </c>
      <c r="E73" s="6">
        <v>401</v>
      </c>
      <c r="F73" s="7">
        <v>8165.5079999999998</v>
      </c>
      <c r="G73" s="7">
        <v>0</v>
      </c>
      <c r="H73" s="7">
        <v>0</v>
      </c>
      <c r="I73" s="7">
        <v>0</v>
      </c>
      <c r="J73" s="7">
        <v>0</v>
      </c>
      <c r="K73" s="7"/>
      <c r="L73" s="8" t="s">
        <v>540</v>
      </c>
      <c r="M73" s="8" t="s">
        <v>375</v>
      </c>
      <c r="N73" s="8" t="s">
        <v>541</v>
      </c>
      <c r="O73" s="8"/>
    </row>
    <row r="74" spans="1:15" x14ac:dyDescent="0.25">
      <c r="A74" s="66"/>
      <c r="B74" s="66"/>
      <c r="C74" s="66"/>
      <c r="D74" s="66"/>
      <c r="E74" s="66"/>
      <c r="F74" s="67"/>
      <c r="G74" s="67"/>
      <c r="H74" s="67"/>
      <c r="I74" s="67"/>
      <c r="J74" s="67"/>
      <c r="K74" s="67"/>
      <c r="L74" s="68"/>
      <c r="M74" s="68"/>
      <c r="N74" s="68"/>
      <c r="O74" s="68"/>
    </row>
    <row r="75" spans="1:15" x14ac:dyDescent="0.25">
      <c r="A75" s="17"/>
      <c r="B75" s="17" t="s">
        <v>540</v>
      </c>
      <c r="C75" s="17"/>
      <c r="D75" s="17"/>
      <c r="E75" s="17"/>
      <c r="F75" s="80">
        <v>8165.5079999999998</v>
      </c>
      <c r="G75" s="80">
        <v>0</v>
      </c>
      <c r="H75" s="80">
        <v>0</v>
      </c>
      <c r="I75" s="80">
        <v>0</v>
      </c>
      <c r="J75" s="80">
        <f t="shared" ref="J75" si="14">SUM(J72:J74)</f>
        <v>0</v>
      </c>
      <c r="K75" s="80"/>
      <c r="L75" s="18"/>
      <c r="M75" s="18"/>
      <c r="N75" s="18"/>
      <c r="O75" s="18"/>
    </row>
    <row r="76" spans="1:15" x14ac:dyDescent="0.25">
      <c r="A76" s="66"/>
      <c r="B76" s="66"/>
      <c r="C76" s="66"/>
      <c r="D76" s="66"/>
      <c r="E76" s="66"/>
      <c r="F76" s="67"/>
      <c r="G76" s="67"/>
      <c r="H76" s="67"/>
      <c r="I76" s="67"/>
      <c r="J76" s="67"/>
      <c r="K76" s="67"/>
      <c r="L76" s="68"/>
      <c r="M76" s="68"/>
      <c r="N76" s="68"/>
      <c r="O76" s="68"/>
    </row>
    <row r="77" spans="1:15" x14ac:dyDescent="0.25">
      <c r="A77" s="6">
        <v>3</v>
      </c>
      <c r="B77" s="6"/>
      <c r="C77" s="6">
        <v>4213</v>
      </c>
      <c r="D77" s="6">
        <v>31202000000</v>
      </c>
      <c r="E77" s="6">
        <v>90877</v>
      </c>
      <c r="F77" s="7">
        <v>0</v>
      </c>
      <c r="G77" s="7">
        <v>188.81018</v>
      </c>
      <c r="H77" s="7">
        <v>0</v>
      </c>
      <c r="I77" s="7">
        <v>25.69237</v>
      </c>
      <c r="J77" s="7"/>
      <c r="K77" s="7"/>
      <c r="L77" s="8" t="s">
        <v>542</v>
      </c>
      <c r="M77" s="8" t="s">
        <v>530</v>
      </c>
      <c r="N77" s="8" t="s">
        <v>531</v>
      </c>
      <c r="O77" s="8"/>
    </row>
    <row r="78" spans="1:15" x14ac:dyDescent="0.25">
      <c r="A78" s="6">
        <v>3</v>
      </c>
      <c r="B78" s="6"/>
      <c r="C78" s="6">
        <v>4216</v>
      </c>
      <c r="D78" s="6">
        <v>31202000000</v>
      </c>
      <c r="E78" s="6">
        <v>15835</v>
      </c>
      <c r="F78" s="7">
        <v>0</v>
      </c>
      <c r="G78" s="7">
        <v>3209.7732799999999</v>
      </c>
      <c r="H78" s="7">
        <v>0</v>
      </c>
      <c r="I78" s="7">
        <v>436.7704</v>
      </c>
      <c r="J78" s="7"/>
      <c r="K78" s="7"/>
      <c r="L78" s="8" t="s">
        <v>542</v>
      </c>
      <c r="M78" s="8" t="s">
        <v>371</v>
      </c>
      <c r="N78" s="8" t="s">
        <v>532</v>
      </c>
      <c r="O78" s="8"/>
    </row>
    <row r="79" spans="1:15" x14ac:dyDescent="0.25">
      <c r="A79" s="66"/>
      <c r="B79" s="66"/>
      <c r="C79" s="66"/>
      <c r="D79" s="66"/>
      <c r="E79" s="66"/>
      <c r="F79" s="67"/>
      <c r="G79" s="67"/>
      <c r="H79" s="67"/>
      <c r="I79" s="67"/>
      <c r="J79" s="67"/>
      <c r="K79" s="67"/>
      <c r="L79" s="68"/>
      <c r="M79" s="68"/>
      <c r="N79" s="68"/>
      <c r="O79" s="68"/>
    </row>
    <row r="80" spans="1:15" x14ac:dyDescent="0.25">
      <c r="A80" s="17"/>
      <c r="B80" s="17" t="s">
        <v>542</v>
      </c>
      <c r="C80" s="17"/>
      <c r="D80" s="17"/>
      <c r="E80" s="17"/>
      <c r="F80" s="80">
        <v>0</v>
      </c>
      <c r="G80" s="80">
        <v>3398.5834599999998</v>
      </c>
      <c r="H80" s="80">
        <v>0</v>
      </c>
      <c r="I80" s="80">
        <v>462.46276999999998</v>
      </c>
      <c r="J80" s="80">
        <f t="shared" ref="J80" si="15">SUM(J76:J79)</f>
        <v>0</v>
      </c>
      <c r="K80" s="80"/>
      <c r="L80" s="18"/>
      <c r="M80" s="18"/>
      <c r="N80" s="18"/>
      <c r="O80" s="18"/>
    </row>
    <row r="81" spans="1:15" x14ac:dyDescent="0.25">
      <c r="A81" s="66"/>
      <c r="B81" s="66"/>
      <c r="C81" s="66"/>
      <c r="D81" s="66"/>
      <c r="E81" s="66"/>
      <c r="F81" s="67"/>
      <c r="G81" s="67"/>
      <c r="H81" s="67"/>
      <c r="I81" s="67"/>
      <c r="J81" s="67"/>
      <c r="K81" s="67"/>
      <c r="L81" s="68"/>
      <c r="M81" s="68"/>
      <c r="N81" s="68"/>
      <c r="O81" s="68"/>
    </row>
    <row r="82" spans="1:15" x14ac:dyDescent="0.25">
      <c r="A82" s="6">
        <v>3</v>
      </c>
      <c r="B82" s="6"/>
      <c r="C82" s="6">
        <v>4213</v>
      </c>
      <c r="D82" s="6">
        <v>31203000000</v>
      </c>
      <c r="E82" s="6">
        <v>90877</v>
      </c>
      <c r="F82" s="7">
        <v>0</v>
      </c>
      <c r="G82" s="7">
        <v>42.721319999999999</v>
      </c>
      <c r="H82" s="7">
        <v>0</v>
      </c>
      <c r="I82" s="7">
        <v>5.7111200000000002</v>
      </c>
      <c r="J82" s="7"/>
      <c r="K82" s="7"/>
      <c r="L82" s="8" t="s">
        <v>543</v>
      </c>
      <c r="M82" s="8" t="s">
        <v>530</v>
      </c>
      <c r="N82" s="8" t="s">
        <v>531</v>
      </c>
      <c r="O82" s="8"/>
    </row>
    <row r="83" spans="1:15" x14ac:dyDescent="0.25">
      <c r="A83" s="6">
        <v>3</v>
      </c>
      <c r="B83" s="6"/>
      <c r="C83" s="6">
        <v>4216</v>
      </c>
      <c r="D83" s="6">
        <v>31203000000</v>
      </c>
      <c r="E83" s="6">
        <v>15835</v>
      </c>
      <c r="F83" s="7">
        <v>0</v>
      </c>
      <c r="G83" s="7">
        <v>726.26265999999998</v>
      </c>
      <c r="H83" s="7">
        <v>0</v>
      </c>
      <c r="I83" s="7">
        <v>97.089089999999999</v>
      </c>
      <c r="J83" s="7"/>
      <c r="K83" s="7"/>
      <c r="L83" s="8" t="s">
        <v>543</v>
      </c>
      <c r="M83" s="8" t="s">
        <v>371</v>
      </c>
      <c r="N83" s="8" t="s">
        <v>532</v>
      </c>
      <c r="O83" s="8"/>
    </row>
    <row r="84" spans="1:15" x14ac:dyDescent="0.25">
      <c r="A84" s="66"/>
      <c r="B84" s="66"/>
      <c r="C84" s="66"/>
      <c r="D84" s="66"/>
      <c r="E84" s="66"/>
      <c r="F84" s="67"/>
      <c r="G84" s="67"/>
      <c r="H84" s="67"/>
      <c r="I84" s="67"/>
      <c r="J84" s="67"/>
      <c r="K84" s="67"/>
      <c r="L84" s="68"/>
      <c r="M84" s="68"/>
      <c r="N84" s="68"/>
      <c r="O84" s="68"/>
    </row>
    <row r="85" spans="1:15" x14ac:dyDescent="0.25">
      <c r="A85" s="17"/>
      <c r="B85" s="17" t="s">
        <v>543</v>
      </c>
      <c r="C85" s="17"/>
      <c r="D85" s="17"/>
      <c r="E85" s="17"/>
      <c r="F85" s="80">
        <v>0</v>
      </c>
      <c r="G85" s="80">
        <v>768.98397999999997</v>
      </c>
      <c r="H85" s="80">
        <v>0</v>
      </c>
      <c r="I85" s="80">
        <v>102.80020999999999</v>
      </c>
      <c r="J85" s="80">
        <f t="shared" ref="J85" si="16">SUM(J81:J84)</f>
        <v>0</v>
      </c>
      <c r="K85" s="80"/>
      <c r="L85" s="18"/>
      <c r="M85" s="18"/>
      <c r="N85" s="18"/>
      <c r="O85" s="18"/>
    </row>
    <row r="86" spans="1:15" x14ac:dyDescent="0.25">
      <c r="A86" s="66"/>
      <c r="B86" s="66"/>
      <c r="C86" s="66"/>
      <c r="D86" s="66"/>
      <c r="E86" s="66"/>
      <c r="F86" s="67"/>
      <c r="G86" s="67"/>
      <c r="H86" s="67"/>
      <c r="I86" s="67"/>
      <c r="J86" s="67"/>
      <c r="K86" s="67"/>
      <c r="L86" s="68"/>
      <c r="M86" s="68"/>
      <c r="N86" s="68"/>
      <c r="O86" s="68"/>
    </row>
    <row r="87" spans="1:15" x14ac:dyDescent="0.25">
      <c r="A87" s="6">
        <v>3</v>
      </c>
      <c r="B87" s="6"/>
      <c r="C87" s="6">
        <v>4216</v>
      </c>
      <c r="D87" s="6">
        <v>31204000000</v>
      </c>
      <c r="E87" s="6">
        <v>17904</v>
      </c>
      <c r="F87" s="7">
        <v>466.26100000000002</v>
      </c>
      <c r="G87" s="7">
        <v>0</v>
      </c>
      <c r="H87" s="7">
        <v>0</v>
      </c>
      <c r="I87" s="7">
        <v>0</v>
      </c>
      <c r="J87" s="7"/>
      <c r="K87" s="7"/>
      <c r="L87" s="8" t="s">
        <v>544</v>
      </c>
      <c r="M87" s="8" t="s">
        <v>371</v>
      </c>
      <c r="N87" s="8" t="s">
        <v>545</v>
      </c>
      <c r="O87" s="8"/>
    </row>
    <row r="88" spans="1:15" x14ac:dyDescent="0.25">
      <c r="A88" s="66"/>
      <c r="B88" s="66"/>
      <c r="C88" s="66"/>
      <c r="D88" s="66"/>
      <c r="E88" s="66"/>
      <c r="F88" s="67"/>
      <c r="G88" s="67"/>
      <c r="H88" s="67"/>
      <c r="I88" s="67"/>
      <c r="J88" s="67"/>
      <c r="K88" s="67"/>
      <c r="L88" s="68"/>
      <c r="M88" s="68"/>
      <c r="N88" s="68"/>
      <c r="O88" s="68"/>
    </row>
    <row r="89" spans="1:15" x14ac:dyDescent="0.25">
      <c r="A89" s="17"/>
      <c r="B89" s="17" t="s">
        <v>544</v>
      </c>
      <c r="C89" s="17"/>
      <c r="D89" s="17"/>
      <c r="E89" s="17"/>
      <c r="F89" s="80">
        <v>466.26100000000002</v>
      </c>
      <c r="G89" s="80">
        <v>0</v>
      </c>
      <c r="H89" s="80">
        <v>0</v>
      </c>
      <c r="I89" s="80">
        <v>0</v>
      </c>
      <c r="J89" s="80">
        <f t="shared" ref="J89" si="17">SUM(J86:J88)</f>
        <v>0</v>
      </c>
      <c r="K89" s="80"/>
      <c r="L89" s="18"/>
      <c r="M89" s="18"/>
      <c r="N89" s="18"/>
      <c r="O89" s="18"/>
    </row>
    <row r="90" spans="1:15" x14ac:dyDescent="0.25">
      <c r="A90" s="66"/>
      <c r="B90" s="66"/>
      <c r="C90" s="66"/>
      <c r="D90" s="66"/>
      <c r="E90" s="66"/>
      <c r="F90" s="67"/>
      <c r="G90" s="67"/>
      <c r="H90" s="67"/>
      <c r="I90" s="67"/>
      <c r="J90" s="67"/>
      <c r="K90" s="67"/>
      <c r="L90" s="68"/>
      <c r="M90" s="68"/>
      <c r="N90" s="68"/>
      <c r="O90" s="68"/>
    </row>
    <row r="91" spans="1:15" x14ac:dyDescent="0.25">
      <c r="A91" s="6">
        <v>3</v>
      </c>
      <c r="B91" s="6"/>
      <c r="C91" s="6">
        <v>4216</v>
      </c>
      <c r="D91" s="6">
        <v>31206000000</v>
      </c>
      <c r="E91" s="6">
        <v>17871</v>
      </c>
      <c r="F91" s="7">
        <v>0</v>
      </c>
      <c r="G91" s="7">
        <v>0</v>
      </c>
      <c r="H91" s="7">
        <v>1471</v>
      </c>
      <c r="I91" s="7">
        <v>1470.748</v>
      </c>
      <c r="J91" s="7"/>
      <c r="K91" s="7"/>
      <c r="L91" s="8" t="s">
        <v>546</v>
      </c>
      <c r="M91" s="8" t="s">
        <v>371</v>
      </c>
      <c r="N91" s="8" t="s">
        <v>374</v>
      </c>
      <c r="O91" s="8"/>
    </row>
    <row r="92" spans="1:15" x14ac:dyDescent="0.25">
      <c r="A92" s="66"/>
      <c r="B92" s="66"/>
      <c r="C92" s="66"/>
      <c r="D92" s="66"/>
      <c r="E92" s="66"/>
      <c r="F92" s="67"/>
      <c r="G92" s="67"/>
      <c r="H92" s="67"/>
      <c r="I92" s="67"/>
      <c r="J92" s="67"/>
      <c r="K92" s="67"/>
      <c r="L92" s="68"/>
      <c r="M92" s="68"/>
      <c r="N92" s="68"/>
      <c r="O92" s="68"/>
    </row>
    <row r="93" spans="1:15" x14ac:dyDescent="0.25">
      <c r="A93" s="17"/>
      <c r="B93" s="17" t="s">
        <v>546</v>
      </c>
      <c r="C93" s="17"/>
      <c r="D93" s="17"/>
      <c r="E93" s="17"/>
      <c r="F93" s="80">
        <v>0</v>
      </c>
      <c r="G93" s="80">
        <v>0</v>
      </c>
      <c r="H93" s="80">
        <v>1471</v>
      </c>
      <c r="I93" s="80">
        <v>1470.748</v>
      </c>
      <c r="J93" s="80">
        <f t="shared" ref="J93" si="18">SUM(J90:J92)</f>
        <v>0</v>
      </c>
      <c r="K93" s="80"/>
      <c r="L93" s="18"/>
      <c r="M93" s="18"/>
      <c r="N93" s="18"/>
      <c r="O93" s="18"/>
    </row>
    <row r="94" spans="1:15" x14ac:dyDescent="0.25">
      <c r="A94" s="66"/>
      <c r="B94" s="66"/>
      <c r="C94" s="66"/>
      <c r="D94" s="66"/>
      <c r="E94" s="66"/>
      <c r="F94" s="67"/>
      <c r="G94" s="67"/>
      <c r="H94" s="67"/>
      <c r="I94" s="67"/>
      <c r="J94" s="67"/>
      <c r="K94" s="67"/>
      <c r="L94" s="68"/>
      <c r="M94" s="68"/>
      <c r="N94" s="68"/>
      <c r="O94" s="68"/>
    </row>
    <row r="95" spans="1:15" x14ac:dyDescent="0.25">
      <c r="A95" s="6">
        <v>3</v>
      </c>
      <c r="B95" s="6"/>
      <c r="C95" s="6">
        <v>4216</v>
      </c>
      <c r="D95" s="6">
        <v>31210000000</v>
      </c>
      <c r="E95" s="6">
        <v>17871</v>
      </c>
      <c r="F95" s="7">
        <v>0</v>
      </c>
      <c r="G95" s="7">
        <v>146.233</v>
      </c>
      <c r="H95" s="7">
        <v>0</v>
      </c>
      <c r="I95" s="7">
        <v>0</v>
      </c>
      <c r="J95" s="7"/>
      <c r="K95" s="7"/>
      <c r="L95" s="8" t="s">
        <v>547</v>
      </c>
      <c r="M95" s="8" t="s">
        <v>371</v>
      </c>
      <c r="N95" s="8" t="s">
        <v>374</v>
      </c>
      <c r="O95" s="8"/>
    </row>
    <row r="96" spans="1:15" x14ac:dyDescent="0.25">
      <c r="A96" s="66"/>
      <c r="B96" s="66"/>
      <c r="C96" s="66"/>
      <c r="D96" s="66"/>
      <c r="E96" s="66"/>
      <c r="F96" s="67"/>
      <c r="G96" s="67"/>
      <c r="H96" s="67"/>
      <c r="I96" s="67"/>
      <c r="J96" s="67"/>
      <c r="K96" s="67"/>
      <c r="L96" s="68"/>
      <c r="M96" s="68"/>
      <c r="N96" s="68"/>
      <c r="O96" s="68"/>
    </row>
    <row r="97" spans="1:15" x14ac:dyDescent="0.25">
      <c r="A97" s="17"/>
      <c r="B97" s="17" t="s">
        <v>547</v>
      </c>
      <c r="C97" s="17"/>
      <c r="D97" s="17"/>
      <c r="E97" s="17"/>
      <c r="F97" s="80">
        <v>0</v>
      </c>
      <c r="G97" s="80">
        <v>146.233</v>
      </c>
      <c r="H97" s="80">
        <v>0</v>
      </c>
      <c r="I97" s="80">
        <v>0</v>
      </c>
      <c r="J97" s="80">
        <f t="shared" ref="J97" si="19">SUM(J94:J96)</f>
        <v>0</v>
      </c>
      <c r="K97" s="80"/>
      <c r="L97" s="18"/>
      <c r="M97" s="18"/>
      <c r="N97" s="18"/>
      <c r="O97" s="18"/>
    </row>
    <row r="98" spans="1:15" x14ac:dyDescent="0.25">
      <c r="A98" s="66"/>
      <c r="B98" s="66"/>
      <c r="C98" s="66"/>
      <c r="D98" s="66"/>
      <c r="E98" s="66"/>
      <c r="F98" s="67"/>
      <c r="G98" s="67"/>
      <c r="H98" s="67"/>
      <c r="I98" s="67"/>
      <c r="J98" s="67"/>
      <c r="K98" s="67"/>
      <c r="L98" s="68"/>
      <c r="M98" s="68"/>
      <c r="N98" s="68"/>
      <c r="O98" s="68"/>
    </row>
    <row r="99" spans="1:15" x14ac:dyDescent="0.25">
      <c r="A99" s="6">
        <v>3</v>
      </c>
      <c r="B99" s="6">
        <v>3639</v>
      </c>
      <c r="C99" s="6">
        <v>3121</v>
      </c>
      <c r="D99" s="6">
        <v>31213000000</v>
      </c>
      <c r="E99" s="6"/>
      <c r="F99" s="7">
        <v>0</v>
      </c>
      <c r="G99" s="7">
        <v>1500</v>
      </c>
      <c r="H99" s="7">
        <v>0</v>
      </c>
      <c r="I99" s="7">
        <v>0</v>
      </c>
      <c r="J99" s="7"/>
      <c r="K99" s="7"/>
      <c r="L99" s="8" t="s">
        <v>548</v>
      </c>
      <c r="M99" s="8" t="s">
        <v>343</v>
      </c>
      <c r="N99" s="8"/>
      <c r="O99" s="8" t="s">
        <v>127</v>
      </c>
    </row>
    <row r="100" spans="1:15" x14ac:dyDescent="0.25">
      <c r="A100" s="66"/>
      <c r="B100" s="66"/>
      <c r="C100" s="66"/>
      <c r="D100" s="66"/>
      <c r="E100" s="66"/>
      <c r="F100" s="67"/>
      <c r="G100" s="67"/>
      <c r="H100" s="67"/>
      <c r="I100" s="67"/>
      <c r="J100" s="67"/>
      <c r="K100" s="67"/>
      <c r="L100" s="68"/>
      <c r="M100" s="68"/>
      <c r="N100" s="68"/>
      <c r="O100" s="68"/>
    </row>
    <row r="101" spans="1:15" x14ac:dyDescent="0.25">
      <c r="A101" s="17"/>
      <c r="B101" s="17" t="s">
        <v>548</v>
      </c>
      <c r="C101" s="17"/>
      <c r="D101" s="17"/>
      <c r="E101" s="17"/>
      <c r="F101" s="80">
        <v>0</v>
      </c>
      <c r="G101" s="80">
        <v>1500</v>
      </c>
      <c r="H101" s="80">
        <v>0</v>
      </c>
      <c r="I101" s="80">
        <v>0</v>
      </c>
      <c r="J101" s="80">
        <f t="shared" ref="J101" si="20">SUM(J98:J100)</f>
        <v>0</v>
      </c>
      <c r="K101" s="80"/>
      <c r="L101" s="18"/>
      <c r="M101" s="18"/>
      <c r="N101" s="18"/>
      <c r="O101" s="18"/>
    </row>
    <row r="102" spans="1:15" x14ac:dyDescent="0.25">
      <c r="A102" s="66"/>
      <c r="B102" s="66"/>
      <c r="C102" s="66"/>
      <c r="D102" s="66"/>
      <c r="E102" s="66"/>
      <c r="F102" s="67"/>
      <c r="G102" s="67"/>
      <c r="H102" s="67"/>
      <c r="I102" s="67"/>
      <c r="J102" s="67"/>
      <c r="K102" s="67"/>
      <c r="L102" s="68"/>
      <c r="M102" s="68"/>
      <c r="N102" s="68"/>
      <c r="O102" s="68"/>
    </row>
    <row r="103" spans="1:15" x14ac:dyDescent="0.25">
      <c r="A103" s="6">
        <v>3</v>
      </c>
      <c r="B103" s="6">
        <v>3322</v>
      </c>
      <c r="C103" s="6">
        <v>2321</v>
      </c>
      <c r="D103" s="6">
        <v>31214000000</v>
      </c>
      <c r="E103" s="6"/>
      <c r="F103" s="7">
        <v>350</v>
      </c>
      <c r="G103" s="7">
        <v>0</v>
      </c>
      <c r="H103" s="7">
        <v>0</v>
      </c>
      <c r="I103" s="7">
        <v>0</v>
      </c>
      <c r="J103" s="7"/>
      <c r="K103" s="7"/>
      <c r="L103" s="8" t="s">
        <v>549</v>
      </c>
      <c r="M103" s="8" t="s">
        <v>269</v>
      </c>
      <c r="N103" s="8"/>
      <c r="O103" s="8" t="s">
        <v>388</v>
      </c>
    </row>
    <row r="104" spans="1:15" x14ac:dyDescent="0.25">
      <c r="A104" s="66"/>
      <c r="B104" s="66"/>
      <c r="C104" s="66"/>
      <c r="D104" s="66"/>
      <c r="E104" s="66"/>
      <c r="F104" s="67"/>
      <c r="G104" s="67"/>
      <c r="H104" s="67"/>
      <c r="I104" s="67"/>
      <c r="J104" s="67"/>
      <c r="K104" s="67"/>
      <c r="L104" s="68"/>
      <c r="M104" s="68"/>
      <c r="N104" s="68"/>
      <c r="O104" s="68"/>
    </row>
    <row r="105" spans="1:15" x14ac:dyDescent="0.25">
      <c r="A105" s="17"/>
      <c r="B105" s="17" t="s">
        <v>549</v>
      </c>
      <c r="C105" s="17"/>
      <c r="D105" s="17"/>
      <c r="E105" s="17"/>
      <c r="F105" s="80">
        <v>350</v>
      </c>
      <c r="G105" s="80">
        <v>0</v>
      </c>
      <c r="H105" s="80">
        <v>0</v>
      </c>
      <c r="I105" s="80">
        <v>0</v>
      </c>
      <c r="J105" s="80">
        <f t="shared" ref="J105" si="21">SUM(J102:J104)</f>
        <v>0</v>
      </c>
      <c r="K105" s="80"/>
      <c r="L105" s="18"/>
      <c r="M105" s="18"/>
      <c r="N105" s="18"/>
      <c r="O105" s="18"/>
    </row>
    <row r="106" spans="1:15" x14ac:dyDescent="0.25">
      <c r="A106" s="66"/>
      <c r="B106" s="66"/>
      <c r="C106" s="66"/>
      <c r="D106" s="66"/>
      <c r="E106" s="66"/>
      <c r="F106" s="67"/>
      <c r="G106" s="67"/>
      <c r="H106" s="67"/>
      <c r="I106" s="67"/>
      <c r="J106" s="67"/>
      <c r="K106" s="67"/>
      <c r="L106" s="68"/>
      <c r="M106" s="68"/>
      <c r="N106" s="68"/>
      <c r="O106" s="68"/>
    </row>
    <row r="107" spans="1:15" x14ac:dyDescent="0.25">
      <c r="A107" s="6">
        <v>3</v>
      </c>
      <c r="B107" s="6"/>
      <c r="C107" s="6">
        <v>4116</v>
      </c>
      <c r="D107" s="6">
        <v>31218000000</v>
      </c>
      <c r="E107" s="6">
        <v>17003</v>
      </c>
      <c r="F107" s="7">
        <v>0</v>
      </c>
      <c r="G107" s="7">
        <v>71.91</v>
      </c>
      <c r="H107" s="7">
        <v>0</v>
      </c>
      <c r="I107" s="7">
        <v>0</v>
      </c>
      <c r="J107" s="7"/>
      <c r="K107" s="7"/>
      <c r="L107" s="8" t="s">
        <v>550</v>
      </c>
      <c r="M107" s="8" t="s">
        <v>166</v>
      </c>
      <c r="N107" s="8" t="s">
        <v>523</v>
      </c>
      <c r="O107" s="8"/>
    </row>
    <row r="108" spans="1:15" x14ac:dyDescent="0.25">
      <c r="A108" s="6">
        <v>3</v>
      </c>
      <c r="B108" s="6"/>
      <c r="C108" s="6">
        <v>4216</v>
      </c>
      <c r="D108" s="6">
        <v>31218000000</v>
      </c>
      <c r="E108" s="6">
        <v>17871</v>
      </c>
      <c r="F108" s="7">
        <v>0</v>
      </c>
      <c r="G108" s="7">
        <v>177.072</v>
      </c>
      <c r="H108" s="7">
        <v>0</v>
      </c>
      <c r="I108" s="7">
        <v>12306.83</v>
      </c>
      <c r="J108" s="7"/>
      <c r="K108" s="7"/>
      <c r="L108" s="8" t="s">
        <v>550</v>
      </c>
      <c r="M108" s="8" t="s">
        <v>371</v>
      </c>
      <c r="N108" s="8" t="s">
        <v>374</v>
      </c>
      <c r="O108" s="8"/>
    </row>
    <row r="109" spans="1:15" x14ac:dyDescent="0.25">
      <c r="A109" s="66"/>
      <c r="B109" s="66"/>
      <c r="C109" s="66"/>
      <c r="D109" s="66"/>
      <c r="E109" s="66"/>
      <c r="F109" s="67"/>
      <c r="G109" s="67"/>
      <c r="H109" s="67"/>
      <c r="I109" s="67"/>
      <c r="J109" s="67"/>
      <c r="K109" s="67"/>
      <c r="L109" s="68"/>
      <c r="M109" s="68"/>
      <c r="N109" s="68"/>
      <c r="O109" s="68"/>
    </row>
    <row r="110" spans="1:15" x14ac:dyDescent="0.25">
      <c r="A110" s="17"/>
      <c r="B110" s="17" t="s">
        <v>550</v>
      </c>
      <c r="C110" s="17"/>
      <c r="D110" s="17"/>
      <c r="E110" s="17"/>
      <c r="F110" s="80">
        <v>0</v>
      </c>
      <c r="G110" s="80">
        <v>248.982</v>
      </c>
      <c r="H110" s="80">
        <v>0</v>
      </c>
      <c r="I110" s="80">
        <v>12306.83</v>
      </c>
      <c r="J110" s="80">
        <f t="shared" ref="J110" si="22">SUM(J106:J109)</f>
        <v>0</v>
      </c>
      <c r="K110" s="80"/>
      <c r="L110" s="18"/>
      <c r="M110" s="18"/>
      <c r="N110" s="18"/>
      <c r="O110" s="18"/>
    </row>
    <row r="111" spans="1:15" x14ac:dyDescent="0.25">
      <c r="A111" s="66"/>
      <c r="B111" s="66"/>
      <c r="C111" s="66"/>
      <c r="D111" s="66"/>
      <c r="E111" s="66"/>
      <c r="F111" s="67"/>
      <c r="G111" s="67"/>
      <c r="H111" s="67"/>
      <c r="I111" s="67"/>
      <c r="J111" s="67"/>
      <c r="K111" s="67"/>
      <c r="L111" s="68"/>
      <c r="M111" s="68"/>
      <c r="N111" s="68"/>
      <c r="O111" s="68"/>
    </row>
    <row r="112" spans="1:15" x14ac:dyDescent="0.25">
      <c r="A112" s="6">
        <v>3</v>
      </c>
      <c r="B112" s="6"/>
      <c r="C112" s="6">
        <v>4116</v>
      </c>
      <c r="D112" s="6">
        <v>31304000000</v>
      </c>
      <c r="E112" s="6">
        <v>14013</v>
      </c>
      <c r="F112" s="7">
        <v>0</v>
      </c>
      <c r="G112" s="7">
        <v>1328.6945000000001</v>
      </c>
      <c r="H112" s="7">
        <v>0</v>
      </c>
      <c r="I112" s="7">
        <v>0</v>
      </c>
      <c r="J112" s="7"/>
      <c r="K112" s="7"/>
      <c r="L112" s="8" t="s">
        <v>551</v>
      </c>
      <c r="M112" s="8" t="s">
        <v>166</v>
      </c>
      <c r="N112" s="8" t="s">
        <v>552</v>
      </c>
      <c r="O112" s="8"/>
    </row>
    <row r="113" spans="1:15" x14ac:dyDescent="0.25">
      <c r="A113" s="66"/>
      <c r="B113" s="66"/>
      <c r="C113" s="66"/>
      <c r="D113" s="66"/>
      <c r="E113" s="66"/>
      <c r="F113" s="67"/>
      <c r="G113" s="67"/>
      <c r="H113" s="67"/>
      <c r="I113" s="67"/>
      <c r="J113" s="67"/>
      <c r="K113" s="67"/>
      <c r="L113" s="68"/>
      <c r="M113" s="68"/>
      <c r="N113" s="68"/>
      <c r="O113" s="68"/>
    </row>
    <row r="114" spans="1:15" x14ac:dyDescent="0.25">
      <c r="A114" s="17"/>
      <c r="B114" s="17" t="s">
        <v>551</v>
      </c>
      <c r="C114" s="17"/>
      <c r="D114" s="17"/>
      <c r="E114" s="17"/>
      <c r="F114" s="80">
        <v>0</v>
      </c>
      <c r="G114" s="80">
        <v>1328.6945000000001</v>
      </c>
      <c r="H114" s="80">
        <v>0</v>
      </c>
      <c r="I114" s="80">
        <v>0</v>
      </c>
      <c r="J114" s="80">
        <f t="shared" ref="J114" si="23">SUM(J111:J113)</f>
        <v>0</v>
      </c>
      <c r="K114" s="80"/>
      <c r="L114" s="18"/>
      <c r="M114" s="18"/>
      <c r="N114" s="18"/>
      <c r="O114" s="18"/>
    </row>
    <row r="115" spans="1:15" x14ac:dyDescent="0.25">
      <c r="A115" s="66"/>
      <c r="B115" s="66"/>
      <c r="C115" s="66"/>
      <c r="D115" s="66"/>
      <c r="E115" s="66"/>
      <c r="F115" s="67"/>
      <c r="G115" s="67"/>
      <c r="H115" s="67"/>
      <c r="I115" s="67"/>
      <c r="J115" s="67"/>
      <c r="K115" s="67"/>
      <c r="L115" s="68"/>
      <c r="M115" s="68"/>
      <c r="N115" s="68"/>
      <c r="O115" s="68"/>
    </row>
    <row r="116" spans="1:15" x14ac:dyDescent="0.25">
      <c r="A116" s="6">
        <v>3</v>
      </c>
      <c r="B116" s="6"/>
      <c r="C116" s="6">
        <v>4222</v>
      </c>
      <c r="D116" s="6">
        <v>31314000000</v>
      </c>
      <c r="E116" s="6"/>
      <c r="F116" s="7">
        <v>0</v>
      </c>
      <c r="G116" s="7">
        <v>300</v>
      </c>
      <c r="H116" s="7">
        <v>0</v>
      </c>
      <c r="I116" s="7">
        <v>0</v>
      </c>
      <c r="J116" s="7"/>
      <c r="K116" s="7"/>
      <c r="L116" s="8" t="s">
        <v>553</v>
      </c>
      <c r="M116" s="8" t="s">
        <v>375</v>
      </c>
      <c r="N116" s="8"/>
      <c r="O116" s="8"/>
    </row>
    <row r="117" spans="1:15" x14ac:dyDescent="0.25">
      <c r="A117" s="66"/>
      <c r="B117" s="66"/>
      <c r="C117" s="66"/>
      <c r="D117" s="66"/>
      <c r="E117" s="66"/>
      <c r="F117" s="67"/>
      <c r="G117" s="67"/>
      <c r="H117" s="67"/>
      <c r="I117" s="67"/>
      <c r="J117" s="67"/>
      <c r="K117" s="67"/>
      <c r="L117" s="68"/>
      <c r="M117" s="68"/>
      <c r="N117" s="68"/>
      <c r="O117" s="68"/>
    </row>
    <row r="118" spans="1:15" x14ac:dyDescent="0.25">
      <c r="A118" s="17"/>
      <c r="B118" s="17" t="s">
        <v>553</v>
      </c>
      <c r="C118" s="17"/>
      <c r="D118" s="17"/>
      <c r="E118" s="17"/>
      <c r="F118" s="80">
        <v>0</v>
      </c>
      <c r="G118" s="80">
        <v>300</v>
      </c>
      <c r="H118" s="80">
        <v>0</v>
      </c>
      <c r="I118" s="80">
        <v>0</v>
      </c>
      <c r="J118" s="80">
        <f t="shared" ref="J118" si="24">SUM(J115:J117)</f>
        <v>0</v>
      </c>
      <c r="K118" s="80"/>
      <c r="L118" s="18"/>
      <c r="M118" s="18"/>
      <c r="N118" s="18"/>
      <c r="O118" s="18"/>
    </row>
    <row r="119" spans="1:15" x14ac:dyDescent="0.25">
      <c r="A119" s="66"/>
      <c r="B119" s="66"/>
      <c r="C119" s="66"/>
      <c r="D119" s="66"/>
      <c r="E119" s="66"/>
      <c r="F119" s="67"/>
      <c r="G119" s="67"/>
      <c r="H119" s="67"/>
      <c r="I119" s="67"/>
      <c r="J119" s="67"/>
      <c r="K119" s="67"/>
      <c r="L119" s="68"/>
      <c r="M119" s="68"/>
      <c r="N119" s="68"/>
      <c r="O119" s="68"/>
    </row>
    <row r="120" spans="1:15" x14ac:dyDescent="0.25">
      <c r="A120" s="6">
        <v>3</v>
      </c>
      <c r="B120" s="6"/>
      <c r="C120" s="6">
        <v>4116</v>
      </c>
      <c r="D120" s="6">
        <v>31316000000</v>
      </c>
      <c r="E120" s="6">
        <v>14007</v>
      </c>
      <c r="F120" s="7">
        <v>0</v>
      </c>
      <c r="G120" s="7">
        <v>202.34700000000001</v>
      </c>
      <c r="H120" s="7">
        <v>0</v>
      </c>
      <c r="I120" s="7">
        <v>0</v>
      </c>
      <c r="J120" s="7"/>
      <c r="K120" s="7"/>
      <c r="L120" s="8" t="s">
        <v>554</v>
      </c>
      <c r="M120" s="8" t="s">
        <v>166</v>
      </c>
      <c r="N120" s="8" t="s">
        <v>555</v>
      </c>
      <c r="O120" s="8"/>
    </row>
    <row r="121" spans="1:15" x14ac:dyDescent="0.25">
      <c r="A121" s="66"/>
      <c r="B121" s="66"/>
      <c r="C121" s="66"/>
      <c r="D121" s="66"/>
      <c r="E121" s="66"/>
      <c r="F121" s="67"/>
      <c r="G121" s="67"/>
      <c r="H121" s="67"/>
      <c r="I121" s="67"/>
      <c r="J121" s="67"/>
      <c r="K121" s="67"/>
      <c r="L121" s="68"/>
      <c r="M121" s="68"/>
      <c r="N121" s="68"/>
      <c r="O121" s="68"/>
    </row>
    <row r="122" spans="1:15" x14ac:dyDescent="0.25">
      <c r="A122" s="17"/>
      <c r="B122" s="17" t="s">
        <v>554</v>
      </c>
      <c r="C122" s="17"/>
      <c r="D122" s="17"/>
      <c r="E122" s="17"/>
      <c r="F122" s="80">
        <v>0</v>
      </c>
      <c r="G122" s="80">
        <v>202.34700000000001</v>
      </c>
      <c r="H122" s="80">
        <v>0</v>
      </c>
      <c r="I122" s="80">
        <v>0</v>
      </c>
      <c r="J122" s="80">
        <f t="shared" ref="J122" si="25">SUM(J119:J121)</f>
        <v>0</v>
      </c>
      <c r="K122" s="80"/>
      <c r="L122" s="18"/>
      <c r="M122" s="18"/>
      <c r="N122" s="18"/>
      <c r="O122" s="18"/>
    </row>
    <row r="123" spans="1:15" x14ac:dyDescent="0.25">
      <c r="A123" s="66"/>
      <c r="B123" s="66"/>
      <c r="C123" s="66"/>
      <c r="D123" s="66"/>
      <c r="E123" s="66"/>
      <c r="F123" s="67"/>
      <c r="G123" s="67"/>
      <c r="H123" s="67"/>
      <c r="I123" s="67"/>
      <c r="J123" s="67"/>
      <c r="K123" s="67"/>
      <c r="L123" s="68"/>
      <c r="M123" s="68"/>
      <c r="N123" s="68"/>
      <c r="O123" s="68"/>
    </row>
    <row r="124" spans="1:15" x14ac:dyDescent="0.25">
      <c r="A124" s="6">
        <v>3</v>
      </c>
      <c r="B124" s="6">
        <v>3900</v>
      </c>
      <c r="C124" s="6">
        <v>2324</v>
      </c>
      <c r="D124" s="6">
        <v>31411000000</v>
      </c>
      <c r="E124" s="6"/>
      <c r="F124" s="7">
        <v>0</v>
      </c>
      <c r="G124" s="7">
        <v>0</v>
      </c>
      <c r="H124" s="7">
        <v>508</v>
      </c>
      <c r="I124" s="7">
        <v>691.67600000000004</v>
      </c>
      <c r="J124" s="7"/>
      <c r="K124" s="7"/>
      <c r="L124" s="8" t="s">
        <v>315</v>
      </c>
      <c r="M124" s="8" t="s">
        <v>49</v>
      </c>
      <c r="N124" s="8"/>
      <c r="O124" s="8" t="s">
        <v>556</v>
      </c>
    </row>
    <row r="125" spans="1:15" x14ac:dyDescent="0.25">
      <c r="A125" s="66"/>
      <c r="B125" s="66"/>
      <c r="C125" s="66"/>
      <c r="D125" s="66"/>
      <c r="E125" s="66"/>
      <c r="F125" s="67"/>
      <c r="G125" s="67"/>
      <c r="H125" s="67"/>
      <c r="I125" s="67"/>
      <c r="J125" s="67"/>
      <c r="K125" s="67"/>
      <c r="L125" s="68"/>
      <c r="M125" s="68"/>
      <c r="N125" s="68"/>
      <c r="O125" s="68"/>
    </row>
    <row r="126" spans="1:15" x14ac:dyDescent="0.25">
      <c r="A126" s="17"/>
      <c r="B126" s="17" t="s">
        <v>315</v>
      </c>
      <c r="C126" s="17"/>
      <c r="D126" s="17"/>
      <c r="E126" s="17"/>
      <c r="F126" s="80">
        <v>0</v>
      </c>
      <c r="G126" s="80">
        <v>0</v>
      </c>
      <c r="H126" s="80">
        <v>508</v>
      </c>
      <c r="I126" s="80">
        <v>691.67600000000004</v>
      </c>
      <c r="J126" s="80">
        <f t="shared" ref="J126" si="26">SUM(J123:J125)</f>
        <v>0</v>
      </c>
      <c r="K126" s="80"/>
      <c r="L126" s="18"/>
      <c r="M126" s="18"/>
      <c r="N126" s="18"/>
      <c r="O126" s="18"/>
    </row>
    <row r="127" spans="1:15" x14ac:dyDescent="0.25">
      <c r="A127" s="66"/>
      <c r="B127" s="66"/>
      <c r="C127" s="66"/>
      <c r="D127" s="66"/>
      <c r="E127" s="66"/>
      <c r="F127" s="67"/>
      <c r="G127" s="67"/>
      <c r="H127" s="67"/>
      <c r="I127" s="67"/>
      <c r="J127" s="67"/>
      <c r="K127" s="67"/>
      <c r="L127" s="68"/>
      <c r="M127" s="68"/>
      <c r="N127" s="68"/>
      <c r="O127" s="68"/>
    </row>
    <row r="128" spans="1:15" x14ac:dyDescent="0.25">
      <c r="A128" s="6">
        <v>3</v>
      </c>
      <c r="B128" s="6">
        <v>6409</v>
      </c>
      <c r="C128" s="6">
        <v>2324</v>
      </c>
      <c r="D128" s="6">
        <v>61500000000</v>
      </c>
      <c r="E128" s="6"/>
      <c r="F128" s="7">
        <v>44.694000000000003</v>
      </c>
      <c r="G128" s="7">
        <v>0</v>
      </c>
      <c r="H128" s="7">
        <v>0</v>
      </c>
      <c r="I128" s="7">
        <v>0</v>
      </c>
      <c r="J128" s="7"/>
      <c r="K128" s="7"/>
      <c r="L128" s="8" t="s">
        <v>557</v>
      </c>
      <c r="M128" s="8" t="s">
        <v>49</v>
      </c>
      <c r="N128" s="8"/>
      <c r="O128" s="8" t="s">
        <v>60</v>
      </c>
    </row>
    <row r="129" spans="1:15" x14ac:dyDescent="0.25">
      <c r="A129" s="66"/>
      <c r="B129" s="66"/>
      <c r="C129" s="66"/>
      <c r="D129" s="66"/>
      <c r="E129" s="66"/>
      <c r="F129" s="67"/>
      <c r="G129" s="67"/>
      <c r="H129" s="67"/>
      <c r="I129" s="67"/>
      <c r="J129" s="67"/>
      <c r="K129" s="67"/>
      <c r="L129" s="68"/>
      <c r="M129" s="68"/>
      <c r="N129" s="68"/>
      <c r="O129" s="68"/>
    </row>
    <row r="130" spans="1:15" x14ac:dyDescent="0.25">
      <c r="A130" s="17"/>
      <c r="B130" s="17" t="str">
        <f>L128</f>
        <v>IPRM ROP Udržitelnost</v>
      </c>
      <c r="C130" s="17"/>
      <c r="D130" s="17"/>
      <c r="E130" s="17"/>
      <c r="F130" s="80">
        <v>44.694000000000003</v>
      </c>
      <c r="G130" s="80">
        <v>0</v>
      </c>
      <c r="H130" s="80">
        <v>0</v>
      </c>
      <c r="I130" s="80">
        <v>0</v>
      </c>
      <c r="J130" s="80">
        <f t="shared" ref="J130" si="27">SUM(J127:J129)</f>
        <v>0</v>
      </c>
      <c r="K130" s="80"/>
      <c r="L130" s="18"/>
      <c r="M130" s="18"/>
      <c r="N130" s="18"/>
      <c r="O130" s="18"/>
    </row>
    <row r="131" spans="1:15" x14ac:dyDescent="0.25">
      <c r="A131" s="66"/>
      <c r="B131" s="66"/>
      <c r="C131" s="66"/>
      <c r="D131" s="66"/>
      <c r="E131" s="66"/>
      <c r="F131" s="67"/>
      <c r="G131" s="67"/>
      <c r="H131" s="67"/>
      <c r="I131" s="67"/>
      <c r="J131" s="67"/>
      <c r="K131" s="67"/>
      <c r="L131" s="68"/>
      <c r="M131" s="68"/>
      <c r="N131" s="68"/>
      <c r="O131" s="68"/>
    </row>
    <row r="132" spans="1:15" x14ac:dyDescent="0.25">
      <c r="A132" s="6">
        <v>3</v>
      </c>
      <c r="B132" s="6"/>
      <c r="C132" s="6">
        <v>4222</v>
      </c>
      <c r="D132" s="6">
        <v>61503000000</v>
      </c>
      <c r="E132" s="6"/>
      <c r="F132" s="7">
        <v>0</v>
      </c>
      <c r="G132" s="7">
        <v>18396.930799999998</v>
      </c>
      <c r="H132" s="7">
        <v>0</v>
      </c>
      <c r="I132" s="7">
        <v>0</v>
      </c>
      <c r="J132" s="7"/>
      <c r="K132" s="7"/>
      <c r="L132" s="8" t="s">
        <v>558</v>
      </c>
      <c r="M132" s="8" t="s">
        <v>375</v>
      </c>
      <c r="N132" s="8"/>
      <c r="O132" s="8"/>
    </row>
    <row r="133" spans="1:15" x14ac:dyDescent="0.25">
      <c r="A133" s="6">
        <v>3</v>
      </c>
      <c r="B133" s="6"/>
      <c r="C133" s="6">
        <v>4223</v>
      </c>
      <c r="D133" s="6">
        <v>61503000000</v>
      </c>
      <c r="E133" s="6">
        <v>84505</v>
      </c>
      <c r="F133" s="7">
        <v>0</v>
      </c>
      <c r="G133" s="7">
        <v>118425.13099000001</v>
      </c>
      <c r="H133" s="7">
        <v>0</v>
      </c>
      <c r="I133" s="7">
        <v>0</v>
      </c>
      <c r="J133" s="7"/>
      <c r="K133" s="7"/>
      <c r="L133" s="8" t="s">
        <v>558</v>
      </c>
      <c r="M133" s="8" t="s">
        <v>537</v>
      </c>
      <c r="N133" s="8" t="s">
        <v>538</v>
      </c>
      <c r="O133" s="8"/>
    </row>
    <row r="134" spans="1:15" x14ac:dyDescent="0.25">
      <c r="A134" s="66"/>
      <c r="B134" s="66"/>
      <c r="C134" s="66"/>
      <c r="D134" s="66"/>
      <c r="E134" s="66"/>
      <c r="F134" s="67"/>
      <c r="G134" s="67"/>
      <c r="H134" s="67"/>
      <c r="I134" s="67"/>
      <c r="J134" s="67"/>
      <c r="K134" s="67"/>
      <c r="L134" s="68"/>
      <c r="M134" s="68"/>
      <c r="N134" s="68"/>
      <c r="O134" s="68"/>
    </row>
    <row r="135" spans="1:15" x14ac:dyDescent="0.25">
      <c r="A135" s="17"/>
      <c r="B135" s="17" t="s">
        <v>558</v>
      </c>
      <c r="C135" s="17"/>
      <c r="D135" s="17"/>
      <c r="E135" s="17"/>
      <c r="F135" s="80">
        <v>0</v>
      </c>
      <c r="G135" s="80">
        <v>136822.06179000001</v>
      </c>
      <c r="H135" s="80">
        <v>0</v>
      </c>
      <c r="I135" s="80">
        <v>0</v>
      </c>
      <c r="J135" s="80">
        <f t="shared" ref="J135" si="28">SUM(J131:J134)</f>
        <v>0</v>
      </c>
      <c r="K135" s="80"/>
      <c r="L135" s="18"/>
      <c r="M135" s="18"/>
      <c r="N135" s="18"/>
      <c r="O135" s="18"/>
    </row>
    <row r="136" spans="1:15" x14ac:dyDescent="0.25">
      <c r="A136" s="66"/>
      <c r="B136" s="66"/>
      <c r="C136" s="66"/>
      <c r="D136" s="66"/>
      <c r="E136" s="66"/>
      <c r="F136" s="67"/>
      <c r="G136" s="67"/>
      <c r="H136" s="67"/>
      <c r="I136" s="67"/>
      <c r="J136" s="67"/>
      <c r="K136" s="67"/>
      <c r="L136" s="68"/>
      <c r="M136" s="68"/>
      <c r="N136" s="68"/>
      <c r="O136" s="68"/>
    </row>
    <row r="137" spans="1:15" x14ac:dyDescent="0.25">
      <c r="A137" s="6">
        <v>3</v>
      </c>
      <c r="B137" s="6"/>
      <c r="C137" s="6">
        <v>4222</v>
      </c>
      <c r="D137" s="6">
        <v>61504000000</v>
      </c>
      <c r="E137" s="6"/>
      <c r="F137" s="7">
        <v>0</v>
      </c>
      <c r="G137" s="7">
        <v>0</v>
      </c>
      <c r="H137" s="7">
        <v>0</v>
      </c>
      <c r="I137" s="7">
        <v>3937.5</v>
      </c>
      <c r="J137" s="7"/>
      <c r="K137" s="7"/>
      <c r="L137" s="8" t="s">
        <v>559</v>
      </c>
      <c r="M137" s="8" t="s">
        <v>375</v>
      </c>
      <c r="N137" s="8"/>
      <c r="O137" s="8"/>
    </row>
    <row r="138" spans="1:15" x14ac:dyDescent="0.25">
      <c r="A138" s="6">
        <v>3</v>
      </c>
      <c r="B138" s="6"/>
      <c r="C138" s="6">
        <v>4223</v>
      </c>
      <c r="D138" s="6">
        <v>61504000000</v>
      </c>
      <c r="E138" s="6">
        <v>84505</v>
      </c>
      <c r="F138" s="7">
        <v>43731.172980000003</v>
      </c>
      <c r="G138" s="7">
        <v>0</v>
      </c>
      <c r="H138" s="7">
        <v>0</v>
      </c>
      <c r="I138" s="7">
        <v>0</v>
      </c>
      <c r="J138" s="7"/>
      <c r="K138" s="7"/>
      <c r="L138" s="8" t="s">
        <v>559</v>
      </c>
      <c r="M138" s="8" t="s">
        <v>537</v>
      </c>
      <c r="N138" s="8" t="s">
        <v>538</v>
      </c>
      <c r="O138" s="8"/>
    </row>
    <row r="139" spans="1:15" x14ac:dyDescent="0.25">
      <c r="A139" s="6">
        <v>3</v>
      </c>
      <c r="B139" s="6"/>
      <c r="C139" s="6">
        <v>4223</v>
      </c>
      <c r="D139" s="6">
        <v>61504000000</v>
      </c>
      <c r="E139" s="6">
        <v>84505</v>
      </c>
      <c r="F139" s="7">
        <v>0</v>
      </c>
      <c r="G139" s="7">
        <v>893.82701999999995</v>
      </c>
      <c r="H139" s="7">
        <v>0</v>
      </c>
      <c r="I139" s="7">
        <v>0</v>
      </c>
      <c r="J139" s="7"/>
      <c r="K139" s="7"/>
      <c r="L139" s="8" t="s">
        <v>559</v>
      </c>
      <c r="M139" s="8" t="s">
        <v>537</v>
      </c>
      <c r="N139" s="8" t="s">
        <v>538</v>
      </c>
      <c r="O139" s="8"/>
    </row>
    <row r="140" spans="1:15" x14ac:dyDescent="0.25">
      <c r="A140" s="66"/>
      <c r="B140" s="66"/>
      <c r="C140" s="66"/>
      <c r="D140" s="66"/>
      <c r="E140" s="66"/>
      <c r="F140" s="67"/>
      <c r="G140" s="67"/>
      <c r="H140" s="67"/>
      <c r="I140" s="67"/>
      <c r="J140" s="67"/>
      <c r="K140" s="67"/>
      <c r="L140" s="68"/>
      <c r="M140" s="68"/>
      <c r="N140" s="68"/>
      <c r="O140" s="68"/>
    </row>
    <row r="141" spans="1:15" x14ac:dyDescent="0.25">
      <c r="A141" s="17"/>
      <c r="B141" s="17" t="s">
        <v>559</v>
      </c>
      <c r="C141" s="17"/>
      <c r="D141" s="17"/>
      <c r="E141" s="17"/>
      <c r="F141" s="80">
        <v>43731.172980000003</v>
      </c>
      <c r="G141" s="80">
        <v>893.82701999999995</v>
      </c>
      <c r="H141" s="80">
        <v>0</v>
      </c>
      <c r="I141" s="80">
        <v>3937.5</v>
      </c>
      <c r="J141" s="80">
        <f t="shared" ref="J141" si="29">SUM(J136:J140)</f>
        <v>0</v>
      </c>
      <c r="K141" s="80"/>
      <c r="L141" s="18"/>
      <c r="M141" s="18"/>
      <c r="N141" s="18"/>
      <c r="O141" s="18"/>
    </row>
    <row r="142" spans="1:15" x14ac:dyDescent="0.25">
      <c r="A142" s="66"/>
      <c r="B142" s="66"/>
      <c r="C142" s="66"/>
      <c r="D142" s="66"/>
      <c r="E142" s="66"/>
      <c r="F142" s="67"/>
      <c r="G142" s="67"/>
      <c r="H142" s="67"/>
      <c r="I142" s="67"/>
      <c r="J142" s="67"/>
      <c r="K142" s="67"/>
      <c r="L142" s="68"/>
      <c r="M142" s="68"/>
      <c r="N142" s="68"/>
      <c r="O142" s="68"/>
    </row>
    <row r="143" spans="1:15" x14ac:dyDescent="0.25">
      <c r="A143" s="6">
        <v>3</v>
      </c>
      <c r="B143" s="6">
        <v>3639</v>
      </c>
      <c r="C143" s="6">
        <v>3121</v>
      </c>
      <c r="D143" s="6">
        <v>61505000000</v>
      </c>
      <c r="E143" s="6"/>
      <c r="F143" s="7">
        <v>150</v>
      </c>
      <c r="G143" s="7">
        <v>0</v>
      </c>
      <c r="H143" s="7">
        <v>0</v>
      </c>
      <c r="I143" s="7">
        <v>0</v>
      </c>
      <c r="J143" s="7"/>
      <c r="K143" s="7"/>
      <c r="L143" s="8" t="s">
        <v>560</v>
      </c>
      <c r="M143" s="8" t="s">
        <v>343</v>
      </c>
      <c r="N143" s="8"/>
      <c r="O143" s="8" t="s">
        <v>127</v>
      </c>
    </row>
    <row r="144" spans="1:15" x14ac:dyDescent="0.25">
      <c r="A144" s="6">
        <v>3</v>
      </c>
      <c r="B144" s="6"/>
      <c r="C144" s="6">
        <v>4223</v>
      </c>
      <c r="D144" s="6">
        <v>61505000000</v>
      </c>
      <c r="E144" s="6">
        <v>84501</v>
      </c>
      <c r="F144" s="7">
        <v>0</v>
      </c>
      <c r="G144" s="7">
        <v>2362.4028499999999</v>
      </c>
      <c r="H144" s="7">
        <v>0</v>
      </c>
      <c r="I144" s="7">
        <v>0</v>
      </c>
      <c r="J144" s="7"/>
      <c r="K144" s="7"/>
      <c r="L144" s="8" t="s">
        <v>560</v>
      </c>
      <c r="M144" s="8" t="s">
        <v>537</v>
      </c>
      <c r="N144" s="8" t="s">
        <v>561</v>
      </c>
      <c r="O144" s="8"/>
    </row>
    <row r="145" spans="1:15" x14ac:dyDescent="0.25">
      <c r="A145" s="6">
        <v>3</v>
      </c>
      <c r="B145" s="6"/>
      <c r="C145" s="6">
        <v>4223</v>
      </c>
      <c r="D145" s="6">
        <v>61505000000</v>
      </c>
      <c r="E145" s="6">
        <v>84505</v>
      </c>
      <c r="F145" s="7">
        <v>0</v>
      </c>
      <c r="G145" s="7">
        <v>26773.898949999999</v>
      </c>
      <c r="H145" s="7">
        <v>0</v>
      </c>
      <c r="I145" s="7">
        <v>0</v>
      </c>
      <c r="J145" s="7"/>
      <c r="K145" s="7"/>
      <c r="L145" s="8" t="s">
        <v>560</v>
      </c>
      <c r="M145" s="8" t="s">
        <v>537</v>
      </c>
      <c r="N145" s="8" t="s">
        <v>538</v>
      </c>
      <c r="O145" s="8"/>
    </row>
    <row r="146" spans="1:15" x14ac:dyDescent="0.25">
      <c r="A146" s="66"/>
      <c r="B146" s="66"/>
      <c r="C146" s="66"/>
      <c r="D146" s="66"/>
      <c r="E146" s="66"/>
      <c r="F146" s="67"/>
      <c r="G146" s="67"/>
      <c r="H146" s="67"/>
      <c r="I146" s="67"/>
      <c r="J146" s="67"/>
      <c r="K146" s="67"/>
      <c r="L146" s="68"/>
      <c r="M146" s="68"/>
      <c r="N146" s="68"/>
      <c r="O146" s="68"/>
    </row>
    <row r="147" spans="1:15" x14ac:dyDescent="0.25">
      <c r="A147" s="17"/>
      <c r="B147" s="17" t="s">
        <v>560</v>
      </c>
      <c r="C147" s="17"/>
      <c r="D147" s="17"/>
      <c r="E147" s="17"/>
      <c r="F147" s="80">
        <v>150</v>
      </c>
      <c r="G147" s="80">
        <v>29136.301799999997</v>
      </c>
      <c r="H147" s="80">
        <v>0</v>
      </c>
      <c r="I147" s="80">
        <v>0</v>
      </c>
      <c r="J147" s="80">
        <f t="shared" ref="J147" si="30">SUM(J142:J146)</f>
        <v>0</v>
      </c>
      <c r="K147" s="80"/>
      <c r="L147" s="18"/>
      <c r="M147" s="18"/>
      <c r="N147" s="18"/>
      <c r="O147" s="18"/>
    </row>
    <row r="148" spans="1:15" x14ac:dyDescent="0.25">
      <c r="A148" s="66"/>
      <c r="B148" s="66"/>
      <c r="C148" s="66"/>
      <c r="D148" s="66"/>
      <c r="E148" s="66"/>
      <c r="F148" s="67"/>
      <c r="G148" s="67"/>
      <c r="H148" s="67"/>
      <c r="I148" s="67"/>
      <c r="J148" s="67"/>
      <c r="K148" s="67"/>
      <c r="L148" s="68"/>
      <c r="M148" s="68"/>
      <c r="N148" s="68"/>
      <c r="O148" s="68"/>
    </row>
    <row r="149" spans="1:15" x14ac:dyDescent="0.25">
      <c r="A149" s="6">
        <v>3</v>
      </c>
      <c r="B149" s="6"/>
      <c r="C149" s="6">
        <v>4123</v>
      </c>
      <c r="D149" s="6">
        <v>61506000000</v>
      </c>
      <c r="E149" s="6">
        <v>84001</v>
      </c>
      <c r="F149" s="7">
        <v>197.92094</v>
      </c>
      <c r="G149" s="7">
        <v>72.106290000000001</v>
      </c>
      <c r="H149" s="7">
        <v>0</v>
      </c>
      <c r="I149" s="7">
        <v>0</v>
      </c>
      <c r="J149" s="7"/>
      <c r="K149" s="7"/>
      <c r="L149" s="8" t="s">
        <v>562</v>
      </c>
      <c r="M149" s="8" t="s">
        <v>526</v>
      </c>
      <c r="N149" s="8" t="s">
        <v>527</v>
      </c>
      <c r="O149" s="8"/>
    </row>
    <row r="150" spans="1:15" x14ac:dyDescent="0.25">
      <c r="A150" s="6">
        <v>3</v>
      </c>
      <c r="B150" s="6"/>
      <c r="C150" s="6">
        <v>4123</v>
      </c>
      <c r="D150" s="6">
        <v>61506000000</v>
      </c>
      <c r="E150" s="6">
        <v>84005</v>
      </c>
      <c r="F150" s="7">
        <v>2243.1039799999999</v>
      </c>
      <c r="G150" s="7">
        <v>817.20451000000003</v>
      </c>
      <c r="H150" s="7">
        <v>0</v>
      </c>
      <c r="I150" s="7">
        <v>0</v>
      </c>
      <c r="J150" s="7"/>
      <c r="K150" s="7"/>
      <c r="L150" s="8" t="s">
        <v>562</v>
      </c>
      <c r="M150" s="8" t="s">
        <v>526</v>
      </c>
      <c r="N150" s="8" t="s">
        <v>528</v>
      </c>
      <c r="O150" s="8"/>
    </row>
    <row r="151" spans="1:15" x14ac:dyDescent="0.25">
      <c r="A151" s="6">
        <v>3</v>
      </c>
      <c r="B151" s="6"/>
      <c r="C151" s="6">
        <v>4223</v>
      </c>
      <c r="D151" s="6">
        <v>61506000000</v>
      </c>
      <c r="E151" s="6">
        <v>84501</v>
      </c>
      <c r="F151" s="7">
        <v>0.69142000000000003</v>
      </c>
      <c r="G151" s="7">
        <v>2.7380000000000002E-2</v>
      </c>
      <c r="H151" s="7">
        <v>0</v>
      </c>
      <c r="I151" s="7">
        <v>0</v>
      </c>
      <c r="J151" s="7"/>
      <c r="K151" s="7"/>
      <c r="L151" s="8" t="s">
        <v>562</v>
      </c>
      <c r="M151" s="8" t="s">
        <v>537</v>
      </c>
      <c r="N151" s="8" t="s">
        <v>561</v>
      </c>
      <c r="O151" s="8"/>
    </row>
    <row r="152" spans="1:15" x14ac:dyDescent="0.25">
      <c r="A152" s="6">
        <v>3</v>
      </c>
      <c r="B152" s="6"/>
      <c r="C152" s="6">
        <v>4223</v>
      </c>
      <c r="D152" s="6">
        <v>61506000000</v>
      </c>
      <c r="E152" s="6">
        <v>84505</v>
      </c>
      <c r="F152" s="7">
        <v>7.8361499999999999</v>
      </c>
      <c r="G152" s="7">
        <v>0.31025000000000003</v>
      </c>
      <c r="H152" s="7">
        <v>0</v>
      </c>
      <c r="I152" s="7">
        <v>0</v>
      </c>
      <c r="J152" s="7"/>
      <c r="K152" s="7"/>
      <c r="L152" s="8" t="s">
        <v>562</v>
      </c>
      <c r="M152" s="8" t="s">
        <v>537</v>
      </c>
      <c r="N152" s="8" t="s">
        <v>538</v>
      </c>
      <c r="O152" s="8"/>
    </row>
    <row r="153" spans="1:15" x14ac:dyDescent="0.25">
      <c r="A153" s="66"/>
      <c r="B153" s="66"/>
      <c r="C153" s="66"/>
      <c r="D153" s="66"/>
      <c r="E153" s="66"/>
      <c r="F153" s="67"/>
      <c r="G153" s="67"/>
      <c r="H153" s="67"/>
      <c r="I153" s="67"/>
      <c r="J153" s="67"/>
      <c r="K153" s="67"/>
      <c r="L153" s="68"/>
      <c r="M153" s="68"/>
      <c r="N153" s="68"/>
      <c r="O153" s="68"/>
    </row>
    <row r="154" spans="1:15" x14ac:dyDescent="0.25">
      <c r="A154" s="17"/>
      <c r="B154" s="17" t="s">
        <v>562</v>
      </c>
      <c r="C154" s="17"/>
      <c r="D154" s="17"/>
      <c r="E154" s="17"/>
      <c r="F154" s="80">
        <v>2449.55249</v>
      </c>
      <c r="G154" s="80">
        <v>889.64842999999996</v>
      </c>
      <c r="H154" s="80">
        <v>0</v>
      </c>
      <c r="I154" s="80">
        <v>0</v>
      </c>
      <c r="J154" s="80">
        <f t="shared" ref="J154" si="31">SUM(J148:J153)</f>
        <v>0</v>
      </c>
      <c r="K154" s="80"/>
      <c r="L154" s="18"/>
      <c r="M154" s="18"/>
      <c r="N154" s="18"/>
      <c r="O154" s="18"/>
    </row>
    <row r="155" spans="1:15" x14ac:dyDescent="0.25">
      <c r="A155" s="66"/>
      <c r="B155" s="66"/>
      <c r="C155" s="66"/>
      <c r="D155" s="66"/>
      <c r="E155" s="66"/>
      <c r="F155" s="67"/>
      <c r="G155" s="67"/>
      <c r="H155" s="67"/>
      <c r="I155" s="67"/>
      <c r="J155" s="67"/>
      <c r="K155" s="67"/>
      <c r="L155" s="68"/>
      <c r="M155" s="68"/>
      <c r="N155" s="68"/>
      <c r="O155" s="68"/>
    </row>
    <row r="156" spans="1:15" x14ac:dyDescent="0.25">
      <c r="A156" s="6">
        <v>3</v>
      </c>
      <c r="B156" s="6"/>
      <c r="C156" s="6">
        <v>4123</v>
      </c>
      <c r="D156" s="6">
        <v>61507000000</v>
      </c>
      <c r="E156" s="6">
        <v>84001</v>
      </c>
      <c r="F156" s="7">
        <v>0</v>
      </c>
      <c r="G156" s="7">
        <v>417.14330000000001</v>
      </c>
      <c r="H156" s="7">
        <v>0</v>
      </c>
      <c r="I156" s="7">
        <v>0</v>
      </c>
      <c r="J156" s="7"/>
      <c r="K156" s="7"/>
      <c r="L156" s="8" t="s">
        <v>563</v>
      </c>
      <c r="M156" s="8" t="s">
        <v>526</v>
      </c>
      <c r="N156" s="8" t="s">
        <v>527</v>
      </c>
      <c r="O156" s="8"/>
    </row>
    <row r="157" spans="1:15" x14ac:dyDescent="0.25">
      <c r="A157" s="6">
        <v>3</v>
      </c>
      <c r="B157" s="6"/>
      <c r="C157" s="6">
        <v>4123</v>
      </c>
      <c r="D157" s="6">
        <v>61507000000</v>
      </c>
      <c r="E157" s="6">
        <v>84005</v>
      </c>
      <c r="F157" s="7">
        <v>0</v>
      </c>
      <c r="G157" s="7">
        <v>4727.6239800000003</v>
      </c>
      <c r="H157" s="7">
        <v>0</v>
      </c>
      <c r="I157" s="7">
        <v>0</v>
      </c>
      <c r="J157" s="7"/>
      <c r="K157" s="7"/>
      <c r="L157" s="8" t="s">
        <v>563</v>
      </c>
      <c r="M157" s="8" t="s">
        <v>526</v>
      </c>
      <c r="N157" s="8" t="s">
        <v>528</v>
      </c>
      <c r="O157" s="8"/>
    </row>
    <row r="158" spans="1:15" x14ac:dyDescent="0.25">
      <c r="A158" s="66"/>
      <c r="B158" s="66"/>
      <c r="C158" s="66"/>
      <c r="D158" s="66"/>
      <c r="E158" s="66"/>
      <c r="F158" s="67"/>
      <c r="G158" s="67"/>
      <c r="H158" s="67"/>
      <c r="I158" s="67"/>
      <c r="J158" s="67"/>
      <c r="K158" s="67"/>
      <c r="L158" s="68"/>
      <c r="M158" s="68"/>
      <c r="N158" s="68"/>
      <c r="O158" s="68"/>
    </row>
    <row r="159" spans="1:15" x14ac:dyDescent="0.25">
      <c r="A159" s="17"/>
      <c r="B159" s="17" t="s">
        <v>563</v>
      </c>
      <c r="C159" s="17"/>
      <c r="D159" s="17"/>
      <c r="E159" s="17"/>
      <c r="F159" s="80">
        <v>0</v>
      </c>
      <c r="G159" s="80">
        <v>5144.76728</v>
      </c>
      <c r="H159" s="80">
        <v>0</v>
      </c>
      <c r="I159" s="80">
        <v>0</v>
      </c>
      <c r="J159" s="80">
        <f t="shared" ref="J159" si="32">SUM(J155:J158)</f>
        <v>0</v>
      </c>
      <c r="K159" s="80"/>
      <c r="L159" s="18"/>
      <c r="M159" s="18"/>
      <c r="N159" s="18"/>
      <c r="O159" s="18"/>
    </row>
    <row r="160" spans="1:15" x14ac:dyDescent="0.25">
      <c r="A160" s="66"/>
      <c r="B160" s="66"/>
      <c r="C160" s="66"/>
      <c r="D160" s="66"/>
      <c r="E160" s="66"/>
      <c r="F160" s="67"/>
      <c r="G160" s="67"/>
      <c r="H160" s="67"/>
      <c r="I160" s="67"/>
      <c r="J160" s="67"/>
      <c r="K160" s="67"/>
      <c r="L160" s="68"/>
      <c r="M160" s="68"/>
      <c r="N160" s="68"/>
      <c r="O160" s="68"/>
    </row>
    <row r="161" spans="1:15" x14ac:dyDescent="0.25">
      <c r="A161" s="6">
        <v>3</v>
      </c>
      <c r="B161" s="6"/>
      <c r="C161" s="6">
        <v>4222</v>
      </c>
      <c r="D161" s="6">
        <v>61509000000</v>
      </c>
      <c r="E161" s="6"/>
      <c r="F161" s="7">
        <v>0</v>
      </c>
      <c r="G161" s="7">
        <v>0</v>
      </c>
      <c r="H161" s="7">
        <v>0</v>
      </c>
      <c r="I161" s="7">
        <v>22200.362969999998</v>
      </c>
      <c r="J161" s="7"/>
      <c r="K161" s="7"/>
      <c r="L161" s="8" t="s">
        <v>564</v>
      </c>
      <c r="M161" s="8" t="s">
        <v>375</v>
      </c>
      <c r="N161" s="8"/>
      <c r="O161" s="8"/>
    </row>
    <row r="162" spans="1:15" x14ac:dyDescent="0.25">
      <c r="A162" s="6">
        <v>3</v>
      </c>
      <c r="B162" s="6"/>
      <c r="C162" s="6">
        <v>4223</v>
      </c>
      <c r="D162" s="6">
        <v>61509000000</v>
      </c>
      <c r="E162" s="6">
        <v>84505</v>
      </c>
      <c r="F162" s="7">
        <v>89090.953129999994</v>
      </c>
      <c r="G162" s="7">
        <v>0</v>
      </c>
      <c r="H162" s="7">
        <v>0</v>
      </c>
      <c r="I162" s="7">
        <v>0</v>
      </c>
      <c r="J162" s="7"/>
      <c r="K162" s="7"/>
      <c r="L162" s="8" t="s">
        <v>564</v>
      </c>
      <c r="M162" s="8" t="s">
        <v>537</v>
      </c>
      <c r="N162" s="8" t="s">
        <v>538</v>
      </c>
      <c r="O162" s="8"/>
    </row>
    <row r="163" spans="1:15" x14ac:dyDescent="0.25">
      <c r="A163" s="6">
        <v>3</v>
      </c>
      <c r="B163" s="6"/>
      <c r="C163" s="6">
        <v>4223</v>
      </c>
      <c r="D163" s="6">
        <v>61509000000</v>
      </c>
      <c r="E163" s="6">
        <v>84505</v>
      </c>
      <c r="F163" s="7">
        <v>0</v>
      </c>
      <c r="G163" s="7">
        <v>162513.16047</v>
      </c>
      <c r="H163" s="7">
        <v>0</v>
      </c>
      <c r="I163" s="7">
        <v>0</v>
      </c>
      <c r="J163" s="7"/>
      <c r="K163" s="7"/>
      <c r="L163" s="8" t="s">
        <v>564</v>
      </c>
      <c r="M163" s="8" t="s">
        <v>537</v>
      </c>
      <c r="N163" s="8" t="s">
        <v>538</v>
      </c>
      <c r="O163" s="8"/>
    </row>
    <row r="164" spans="1:15" x14ac:dyDescent="0.25">
      <c r="A164" s="66"/>
      <c r="B164" s="66"/>
      <c r="C164" s="66"/>
      <c r="D164" s="66"/>
      <c r="E164" s="66"/>
      <c r="F164" s="67"/>
      <c r="G164" s="67"/>
      <c r="H164" s="67"/>
      <c r="I164" s="67"/>
      <c r="J164" s="67"/>
      <c r="K164" s="67"/>
      <c r="L164" s="68"/>
      <c r="M164" s="68"/>
      <c r="N164" s="68"/>
      <c r="O164" s="68"/>
    </row>
    <row r="165" spans="1:15" x14ac:dyDescent="0.25">
      <c r="A165" s="17"/>
      <c r="B165" s="17" t="s">
        <v>564</v>
      </c>
      <c r="C165" s="17"/>
      <c r="D165" s="17"/>
      <c r="E165" s="17"/>
      <c r="F165" s="80">
        <v>89090.953129999994</v>
      </c>
      <c r="G165" s="80">
        <v>162513.16047</v>
      </c>
      <c r="H165" s="80">
        <v>0</v>
      </c>
      <c r="I165" s="80">
        <v>22200.362969999998</v>
      </c>
      <c r="J165" s="80">
        <f t="shared" ref="J165" si="33">SUM(J160:J164)</f>
        <v>0</v>
      </c>
      <c r="K165" s="80"/>
      <c r="L165" s="18"/>
      <c r="M165" s="18"/>
      <c r="N165" s="18"/>
      <c r="O165" s="18"/>
    </row>
    <row r="166" spans="1:15" x14ac:dyDescent="0.25">
      <c r="A166" s="66"/>
      <c r="B166" s="66"/>
      <c r="C166" s="66"/>
      <c r="D166" s="66"/>
      <c r="E166" s="66"/>
      <c r="F166" s="67"/>
      <c r="G166" s="67"/>
      <c r="H166" s="67"/>
      <c r="I166" s="67"/>
      <c r="J166" s="67"/>
      <c r="K166" s="67"/>
      <c r="L166" s="68"/>
      <c r="M166" s="68"/>
      <c r="N166" s="68"/>
      <c r="O166" s="68"/>
    </row>
    <row r="167" spans="1:15" x14ac:dyDescent="0.25">
      <c r="A167" s="6">
        <v>3</v>
      </c>
      <c r="B167" s="6">
        <v>3639</v>
      </c>
      <c r="C167" s="6">
        <v>2324</v>
      </c>
      <c r="D167" s="6">
        <v>61510000000</v>
      </c>
      <c r="E167" s="6"/>
      <c r="F167" s="7">
        <v>0</v>
      </c>
      <c r="G167" s="7">
        <v>28.8</v>
      </c>
      <c r="H167" s="7">
        <v>0</v>
      </c>
      <c r="I167" s="7">
        <v>0</v>
      </c>
      <c r="J167" s="7"/>
      <c r="K167" s="7"/>
      <c r="L167" s="8" t="s">
        <v>565</v>
      </c>
      <c r="M167" s="8" t="s">
        <v>49</v>
      </c>
      <c r="N167" s="8"/>
      <c r="O167" s="8" t="s">
        <v>127</v>
      </c>
    </row>
    <row r="168" spans="1:15" x14ac:dyDescent="0.25">
      <c r="A168" s="66"/>
      <c r="B168" s="66"/>
      <c r="C168" s="66"/>
      <c r="D168" s="66"/>
      <c r="E168" s="66"/>
      <c r="F168" s="67"/>
      <c r="G168" s="67"/>
      <c r="H168" s="67"/>
      <c r="I168" s="67"/>
      <c r="J168" s="67"/>
      <c r="K168" s="67"/>
      <c r="L168" s="68"/>
      <c r="M168" s="68"/>
      <c r="N168" s="68"/>
      <c r="O168" s="68"/>
    </row>
    <row r="169" spans="1:15" x14ac:dyDescent="0.25">
      <c r="A169" s="17"/>
      <c r="B169" s="17" t="s">
        <v>565</v>
      </c>
      <c r="C169" s="17"/>
      <c r="D169" s="17"/>
      <c r="E169" s="17"/>
      <c r="F169" s="80">
        <v>0</v>
      </c>
      <c r="G169" s="80">
        <v>28.8</v>
      </c>
      <c r="H169" s="80">
        <v>0</v>
      </c>
      <c r="I169" s="80">
        <v>0</v>
      </c>
      <c r="J169" s="80">
        <f>SUM(J166:J168)</f>
        <v>0</v>
      </c>
      <c r="K169" s="80"/>
      <c r="L169" s="18"/>
      <c r="M169" s="18"/>
      <c r="N169" s="18"/>
      <c r="O169" s="18"/>
    </row>
    <row r="170" spans="1:15" x14ac:dyDescent="0.25">
      <c r="A170" s="66"/>
      <c r="B170" s="66"/>
      <c r="C170" s="66"/>
      <c r="D170" s="66"/>
      <c r="E170" s="66"/>
      <c r="F170" s="67"/>
      <c r="G170" s="67"/>
      <c r="H170" s="67"/>
      <c r="I170" s="67"/>
      <c r="J170" s="67"/>
      <c r="K170" s="67"/>
      <c r="L170" s="68"/>
      <c r="M170" s="68"/>
      <c r="N170" s="68"/>
      <c r="O170" s="68"/>
    </row>
    <row r="171" spans="1:15" x14ac:dyDescent="0.25">
      <c r="A171" s="6">
        <v>3</v>
      </c>
      <c r="B171" s="6"/>
      <c r="C171" s="6">
        <v>4216</v>
      </c>
      <c r="D171" s="6">
        <v>61581000000</v>
      </c>
      <c r="E171" s="6">
        <v>17871</v>
      </c>
      <c r="F171" s="7">
        <v>0</v>
      </c>
      <c r="G171" s="7">
        <v>34388.052000000003</v>
      </c>
      <c r="H171" s="7">
        <v>0</v>
      </c>
      <c r="I171" s="7">
        <v>0</v>
      </c>
      <c r="J171" s="7"/>
      <c r="K171" s="7"/>
      <c r="L171" s="8" t="s">
        <v>566</v>
      </c>
      <c r="M171" s="8" t="s">
        <v>371</v>
      </c>
      <c r="N171" s="8" t="s">
        <v>374</v>
      </c>
      <c r="O171" s="8"/>
    </row>
    <row r="172" spans="1:15" x14ac:dyDescent="0.25">
      <c r="A172" s="66"/>
      <c r="B172" s="66"/>
      <c r="C172" s="66"/>
      <c r="D172" s="66"/>
      <c r="E172" s="66"/>
      <c r="F172" s="67"/>
      <c r="G172" s="67"/>
      <c r="H172" s="67"/>
      <c r="I172" s="67"/>
      <c r="J172" s="67"/>
      <c r="K172" s="67"/>
      <c r="L172" s="68"/>
      <c r="M172" s="68"/>
      <c r="N172" s="68"/>
      <c r="O172" s="68"/>
    </row>
    <row r="173" spans="1:15" x14ac:dyDescent="0.25">
      <c r="A173" s="17"/>
      <c r="B173" s="17" t="s">
        <v>566</v>
      </c>
      <c r="C173" s="17"/>
      <c r="D173" s="17"/>
      <c r="E173" s="17"/>
      <c r="F173" s="80">
        <v>0</v>
      </c>
      <c r="G173" s="80">
        <v>34388.052000000003</v>
      </c>
      <c r="H173" s="80">
        <v>0</v>
      </c>
      <c r="I173" s="80">
        <v>0</v>
      </c>
      <c r="J173" s="80">
        <f>SUM(J170:J172)</f>
        <v>0</v>
      </c>
      <c r="K173" s="80"/>
      <c r="L173" s="18"/>
      <c r="M173" s="18"/>
      <c r="N173" s="18"/>
      <c r="O173" s="18"/>
    </row>
    <row r="174" spans="1:15" x14ac:dyDescent="0.25">
      <c r="A174" s="66"/>
      <c r="B174" s="66"/>
      <c r="C174" s="66"/>
      <c r="D174" s="66"/>
      <c r="E174" s="66"/>
      <c r="F174" s="67"/>
      <c r="G174" s="67"/>
      <c r="H174" s="67"/>
      <c r="I174" s="67"/>
      <c r="J174" s="67"/>
      <c r="K174" s="67"/>
      <c r="L174" s="68"/>
      <c r="M174" s="68"/>
      <c r="N174" s="68"/>
      <c r="O174" s="68"/>
    </row>
    <row r="175" spans="1:15" x14ac:dyDescent="0.25">
      <c r="A175" s="6">
        <v>3</v>
      </c>
      <c r="B175" s="6">
        <v>3639</v>
      </c>
      <c r="C175" s="6">
        <v>2324</v>
      </c>
      <c r="D175" s="6">
        <v>61586000000</v>
      </c>
      <c r="E175" s="6"/>
      <c r="F175" s="7">
        <v>30</v>
      </c>
      <c r="G175" s="7">
        <v>0</v>
      </c>
      <c r="H175" s="7">
        <v>0</v>
      </c>
      <c r="I175" s="7">
        <v>0</v>
      </c>
      <c r="J175" s="7"/>
      <c r="K175" s="7"/>
      <c r="L175" s="8" t="s">
        <v>567</v>
      </c>
      <c r="M175" s="8" t="s">
        <v>49</v>
      </c>
      <c r="N175" s="8"/>
      <c r="O175" s="8" t="s">
        <v>127</v>
      </c>
    </row>
    <row r="176" spans="1:15" x14ac:dyDescent="0.25">
      <c r="A176" s="66"/>
      <c r="B176" s="66"/>
      <c r="C176" s="66"/>
      <c r="D176" s="66"/>
      <c r="E176" s="66"/>
      <c r="F176" s="67"/>
      <c r="G176" s="67"/>
      <c r="H176" s="67"/>
      <c r="I176" s="67"/>
      <c r="J176" s="67"/>
      <c r="K176" s="67"/>
      <c r="L176" s="68"/>
      <c r="M176" s="68"/>
      <c r="N176" s="68"/>
      <c r="O176" s="68"/>
    </row>
    <row r="177" spans="1:15" x14ac:dyDescent="0.25">
      <c r="A177" s="17"/>
      <c r="B177" s="17" t="s">
        <v>567</v>
      </c>
      <c r="C177" s="17"/>
      <c r="D177" s="17"/>
      <c r="E177" s="17"/>
      <c r="F177" s="80">
        <v>30</v>
      </c>
      <c r="G177" s="80">
        <v>0</v>
      </c>
      <c r="H177" s="80">
        <v>0</v>
      </c>
      <c r="I177" s="80">
        <v>0</v>
      </c>
      <c r="J177" s="80">
        <f>SUM(J174:J176)</f>
        <v>0</v>
      </c>
      <c r="K177" s="80"/>
      <c r="L177" s="18"/>
      <c r="M177" s="18"/>
      <c r="N177" s="18"/>
      <c r="O177" s="18"/>
    </row>
    <row r="178" spans="1:15" x14ac:dyDescent="0.25">
      <c r="A178" s="66"/>
      <c r="B178" s="66"/>
      <c r="C178" s="66"/>
      <c r="D178" s="66"/>
      <c r="E178" s="66"/>
      <c r="F178" s="67"/>
      <c r="G178" s="67"/>
      <c r="H178" s="67"/>
      <c r="I178" s="67"/>
      <c r="J178" s="67"/>
      <c r="K178" s="67"/>
      <c r="L178" s="68"/>
      <c r="M178" s="68"/>
      <c r="N178" s="68"/>
      <c r="O178" s="68"/>
    </row>
    <row r="179" spans="1:15" x14ac:dyDescent="0.25">
      <c r="A179" s="70"/>
      <c r="B179" s="70" t="s">
        <v>568</v>
      </c>
      <c r="C179" s="70"/>
      <c r="D179" s="70"/>
      <c r="E179" s="70"/>
      <c r="F179" s="88">
        <v>179361.36927</v>
      </c>
      <c r="G179" s="88">
        <v>414238.71349000005</v>
      </c>
      <c r="H179" s="88">
        <v>141600</v>
      </c>
      <c r="I179" s="88">
        <v>41172.379950000002</v>
      </c>
      <c r="J179" s="88">
        <f t="shared" ref="J179" si="34">SUM(J4:J178)/2</f>
        <v>179559</v>
      </c>
      <c r="K179" s="88"/>
      <c r="L179" s="71"/>
      <c r="M179" s="71"/>
      <c r="N179" s="71"/>
      <c r="O179" s="71"/>
    </row>
    <row r="180" spans="1:15" x14ac:dyDescent="0.25">
      <c r="A180" s="66"/>
      <c r="B180" s="66"/>
      <c r="C180" s="66"/>
      <c r="D180" s="66"/>
      <c r="E180" s="66"/>
      <c r="F180" s="67"/>
      <c r="G180" s="67"/>
      <c r="H180" s="67"/>
      <c r="I180" s="67"/>
      <c r="J180" s="67"/>
      <c r="K180" s="67"/>
      <c r="L180" s="68"/>
      <c r="M180" s="68"/>
      <c r="N180" s="68"/>
      <c r="O180" s="68"/>
    </row>
    <row r="181" spans="1:15" x14ac:dyDescent="0.25">
      <c r="A181" s="93" t="s">
        <v>680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5"/>
    </row>
    <row r="182" spans="1:15" x14ac:dyDescent="0.25">
      <c r="A182" s="6">
        <v>3</v>
      </c>
      <c r="B182" s="6">
        <v>3639</v>
      </c>
      <c r="C182" s="6">
        <v>6121</v>
      </c>
      <c r="D182" s="6">
        <v>1202000000</v>
      </c>
      <c r="E182" s="6"/>
      <c r="F182" s="7">
        <v>90</v>
      </c>
      <c r="G182" s="7">
        <v>0</v>
      </c>
      <c r="H182" s="7">
        <v>0</v>
      </c>
      <c r="I182" s="7">
        <v>0</v>
      </c>
      <c r="J182" s="7">
        <v>0</v>
      </c>
      <c r="K182" s="7"/>
      <c r="L182" s="8" t="s">
        <v>421</v>
      </c>
      <c r="M182" s="8" t="s">
        <v>162</v>
      </c>
      <c r="N182" s="8"/>
      <c r="O182" s="8" t="s">
        <v>127</v>
      </c>
    </row>
    <row r="183" spans="1:15" x14ac:dyDescent="0.25">
      <c r="A183" s="66"/>
      <c r="B183" s="66"/>
      <c r="C183" s="66"/>
      <c r="D183" s="66"/>
      <c r="E183" s="66"/>
      <c r="F183" s="67"/>
      <c r="G183" s="67"/>
      <c r="H183" s="67"/>
      <c r="I183" s="67"/>
      <c r="J183" s="67"/>
      <c r="K183" s="67"/>
      <c r="L183" s="68"/>
      <c r="M183" s="68"/>
      <c r="N183" s="68"/>
      <c r="O183" s="68"/>
    </row>
    <row r="184" spans="1:15" x14ac:dyDescent="0.25">
      <c r="A184" s="17"/>
      <c r="B184" s="17" t="s">
        <v>421</v>
      </c>
      <c r="C184" s="17"/>
      <c r="D184" s="17"/>
      <c r="E184" s="17"/>
      <c r="F184" s="80">
        <v>90</v>
      </c>
      <c r="G184" s="80">
        <v>0</v>
      </c>
      <c r="H184" s="80">
        <v>0</v>
      </c>
      <c r="I184" s="80">
        <v>0</v>
      </c>
      <c r="J184" s="80">
        <f t="shared" ref="J184" si="35">SUM(J180:J183)</f>
        <v>0</v>
      </c>
      <c r="K184" s="80"/>
      <c r="L184" s="18"/>
      <c r="M184" s="18"/>
      <c r="N184" s="18"/>
      <c r="O184" s="18"/>
    </row>
    <row r="185" spans="1:15" x14ac:dyDescent="0.25">
      <c r="A185" s="66"/>
      <c r="B185" s="66"/>
      <c r="C185" s="66"/>
      <c r="D185" s="66"/>
      <c r="E185" s="66"/>
      <c r="F185" s="67"/>
      <c r="G185" s="67"/>
      <c r="H185" s="67"/>
      <c r="I185" s="67"/>
      <c r="J185" s="67"/>
      <c r="K185" s="67"/>
      <c r="L185" s="68"/>
      <c r="M185" s="68"/>
      <c r="N185" s="68"/>
      <c r="O185" s="68"/>
    </row>
    <row r="186" spans="1:15" x14ac:dyDescent="0.25">
      <c r="A186" s="6">
        <v>3</v>
      </c>
      <c r="B186" s="6">
        <v>3639</v>
      </c>
      <c r="C186" s="6">
        <v>6121</v>
      </c>
      <c r="D186" s="6">
        <v>1203000000</v>
      </c>
      <c r="E186" s="6"/>
      <c r="F186" s="7">
        <v>82.2</v>
      </c>
      <c r="G186" s="7">
        <v>0</v>
      </c>
      <c r="H186" s="7">
        <v>0</v>
      </c>
      <c r="I186" s="7">
        <v>0</v>
      </c>
      <c r="J186" s="7">
        <v>0</v>
      </c>
      <c r="K186" s="7"/>
      <c r="L186" s="8" t="s">
        <v>365</v>
      </c>
      <c r="M186" s="8" t="s">
        <v>162</v>
      </c>
      <c r="N186" s="8"/>
      <c r="O186" s="8" t="s">
        <v>127</v>
      </c>
    </row>
    <row r="187" spans="1:15" x14ac:dyDescent="0.25">
      <c r="A187" s="66"/>
      <c r="B187" s="66"/>
      <c r="C187" s="66"/>
      <c r="D187" s="66"/>
      <c r="E187" s="66"/>
      <c r="F187" s="67"/>
      <c r="G187" s="67"/>
      <c r="H187" s="67"/>
      <c r="I187" s="67"/>
      <c r="J187" s="67"/>
      <c r="K187" s="67"/>
      <c r="L187" s="68"/>
      <c r="M187" s="68"/>
      <c r="N187" s="68"/>
      <c r="O187" s="68"/>
    </row>
    <row r="188" spans="1:15" x14ac:dyDescent="0.25">
      <c r="A188" s="17"/>
      <c r="B188" s="17" t="s">
        <v>365</v>
      </c>
      <c r="C188" s="17"/>
      <c r="D188" s="17"/>
      <c r="E188" s="17"/>
      <c r="F188" s="80">
        <v>82.2</v>
      </c>
      <c r="G188" s="80">
        <v>0</v>
      </c>
      <c r="H188" s="80">
        <v>0</v>
      </c>
      <c r="I188" s="80">
        <v>0</v>
      </c>
      <c r="J188" s="80">
        <f t="shared" ref="J188" si="36">SUM(J185:J187)</f>
        <v>0</v>
      </c>
      <c r="K188" s="80"/>
      <c r="L188" s="18"/>
      <c r="M188" s="18"/>
      <c r="N188" s="18"/>
      <c r="O188" s="18"/>
    </row>
    <row r="189" spans="1:15" x14ac:dyDescent="0.25">
      <c r="A189" s="66"/>
      <c r="B189" s="66"/>
      <c r="C189" s="66"/>
      <c r="D189" s="66"/>
      <c r="E189" s="66"/>
      <c r="F189" s="67"/>
      <c r="G189" s="67"/>
      <c r="H189" s="67"/>
      <c r="I189" s="67"/>
      <c r="J189" s="67"/>
      <c r="K189" s="67"/>
      <c r="L189" s="68"/>
      <c r="M189" s="68"/>
      <c r="N189" s="68"/>
      <c r="O189" s="68"/>
    </row>
    <row r="190" spans="1:15" x14ac:dyDescent="0.25">
      <c r="A190" s="6">
        <v>3</v>
      </c>
      <c r="B190" s="6">
        <v>3639</v>
      </c>
      <c r="C190" s="6">
        <v>6121</v>
      </c>
      <c r="D190" s="6">
        <v>1204000000</v>
      </c>
      <c r="E190" s="6"/>
      <c r="F190" s="7">
        <v>10.74</v>
      </c>
      <c r="G190" s="7">
        <v>0</v>
      </c>
      <c r="H190" s="7">
        <v>0</v>
      </c>
      <c r="I190" s="7">
        <v>0</v>
      </c>
      <c r="J190" s="7">
        <v>0</v>
      </c>
      <c r="K190" s="7"/>
      <c r="L190" s="8" t="s">
        <v>387</v>
      </c>
      <c r="M190" s="8" t="s">
        <v>162</v>
      </c>
      <c r="N190" s="8"/>
      <c r="O190" s="8" t="s">
        <v>127</v>
      </c>
    </row>
    <row r="191" spans="1:15" x14ac:dyDescent="0.25">
      <c r="A191" s="66"/>
      <c r="B191" s="66"/>
      <c r="C191" s="66"/>
      <c r="D191" s="66"/>
      <c r="E191" s="66"/>
      <c r="F191" s="67"/>
      <c r="G191" s="67"/>
      <c r="H191" s="67"/>
      <c r="I191" s="67"/>
      <c r="J191" s="67"/>
      <c r="K191" s="67"/>
      <c r="L191" s="68"/>
      <c r="M191" s="68"/>
      <c r="N191" s="68"/>
      <c r="O191" s="68"/>
    </row>
    <row r="192" spans="1:15" x14ac:dyDescent="0.25">
      <c r="A192" s="17"/>
      <c r="B192" s="17" t="s">
        <v>387</v>
      </c>
      <c r="C192" s="17"/>
      <c r="D192" s="17"/>
      <c r="E192" s="17"/>
      <c r="F192" s="80">
        <v>10.74</v>
      </c>
      <c r="G192" s="80">
        <v>0</v>
      </c>
      <c r="H192" s="80">
        <v>0</v>
      </c>
      <c r="I192" s="80">
        <v>0</v>
      </c>
      <c r="J192" s="80">
        <f t="shared" ref="J192" si="37">SUM(J189:J191)</f>
        <v>0</v>
      </c>
      <c r="K192" s="80"/>
      <c r="L192" s="18"/>
      <c r="M192" s="18"/>
      <c r="N192" s="18"/>
      <c r="O192" s="18"/>
    </row>
    <row r="193" spans="1:15" x14ac:dyDescent="0.25">
      <c r="A193" s="66"/>
      <c r="B193" s="66"/>
      <c r="C193" s="66"/>
      <c r="D193" s="66"/>
      <c r="E193" s="66"/>
      <c r="F193" s="67"/>
      <c r="G193" s="67"/>
      <c r="H193" s="67"/>
      <c r="I193" s="67"/>
      <c r="J193" s="67"/>
      <c r="K193" s="67"/>
      <c r="L193" s="68"/>
      <c r="M193" s="68"/>
      <c r="N193" s="68"/>
      <c r="O193" s="68"/>
    </row>
    <row r="194" spans="1:15" x14ac:dyDescent="0.25">
      <c r="A194" s="6">
        <v>3</v>
      </c>
      <c r="B194" s="6">
        <v>3639</v>
      </c>
      <c r="C194" s="6">
        <v>5169</v>
      </c>
      <c r="D194" s="6">
        <v>1507000000</v>
      </c>
      <c r="E194" s="6"/>
      <c r="F194" s="7">
        <v>1235.876</v>
      </c>
      <c r="G194" s="7">
        <v>0</v>
      </c>
      <c r="H194" s="7">
        <v>0</v>
      </c>
      <c r="I194" s="7">
        <v>0</v>
      </c>
      <c r="J194" s="7">
        <v>0</v>
      </c>
      <c r="K194" s="7"/>
      <c r="L194" s="8" t="s">
        <v>569</v>
      </c>
      <c r="M194" s="8" t="s">
        <v>84</v>
      </c>
      <c r="N194" s="8"/>
      <c r="O194" s="8" t="s">
        <v>127</v>
      </c>
    </row>
    <row r="195" spans="1:15" x14ac:dyDescent="0.25">
      <c r="A195" s="66"/>
      <c r="B195" s="66"/>
      <c r="C195" s="66"/>
      <c r="D195" s="66"/>
      <c r="E195" s="66"/>
      <c r="F195" s="67"/>
      <c r="G195" s="67"/>
      <c r="H195" s="67"/>
      <c r="I195" s="67"/>
      <c r="J195" s="67"/>
      <c r="K195" s="67"/>
      <c r="L195" s="68"/>
      <c r="M195" s="68"/>
      <c r="N195" s="68"/>
      <c r="O195" s="68"/>
    </row>
    <row r="196" spans="1:15" x14ac:dyDescent="0.25">
      <c r="A196" s="17"/>
      <c r="B196" s="17" t="s">
        <v>569</v>
      </c>
      <c r="C196" s="17"/>
      <c r="D196" s="17"/>
      <c r="E196" s="17"/>
      <c r="F196" s="80">
        <v>1235.876</v>
      </c>
      <c r="G196" s="80">
        <v>0</v>
      </c>
      <c r="H196" s="80">
        <v>0</v>
      </c>
      <c r="I196" s="80">
        <v>0</v>
      </c>
      <c r="J196" s="80">
        <f t="shared" ref="J196" si="38">SUM(J193:J195)</f>
        <v>0</v>
      </c>
      <c r="K196" s="80"/>
      <c r="L196" s="18"/>
      <c r="M196" s="18"/>
      <c r="N196" s="18"/>
      <c r="O196" s="18"/>
    </row>
    <row r="197" spans="1:15" x14ac:dyDescent="0.25">
      <c r="A197" s="66"/>
      <c r="B197" s="66"/>
      <c r="C197" s="66"/>
      <c r="D197" s="66"/>
      <c r="E197" s="66"/>
      <c r="F197" s="67"/>
      <c r="G197" s="67"/>
      <c r="H197" s="67"/>
      <c r="I197" s="67"/>
      <c r="J197" s="67"/>
      <c r="K197" s="67"/>
      <c r="L197" s="68"/>
      <c r="M197" s="68"/>
      <c r="N197" s="68"/>
      <c r="O197" s="68"/>
    </row>
    <row r="198" spans="1:15" x14ac:dyDescent="0.25">
      <c r="A198" s="6">
        <v>3</v>
      </c>
      <c r="B198" s="6">
        <v>3639</v>
      </c>
      <c r="C198" s="6">
        <v>6121</v>
      </c>
      <c r="D198" s="6">
        <v>2569000000</v>
      </c>
      <c r="E198" s="6"/>
      <c r="F198" s="7">
        <v>27059.160339999999</v>
      </c>
      <c r="G198" s="7">
        <v>9228.8197500000006</v>
      </c>
      <c r="H198" s="7">
        <v>0</v>
      </c>
      <c r="I198" s="7">
        <v>0</v>
      </c>
      <c r="J198" s="7">
        <v>0</v>
      </c>
      <c r="K198" s="7"/>
      <c r="L198" s="8" t="s">
        <v>446</v>
      </c>
      <c r="M198" s="8" t="s">
        <v>162</v>
      </c>
      <c r="N198" s="8"/>
      <c r="O198" s="8" t="s">
        <v>127</v>
      </c>
    </row>
    <row r="199" spans="1:15" x14ac:dyDescent="0.25">
      <c r="A199" s="66"/>
      <c r="B199" s="66"/>
      <c r="C199" s="66"/>
      <c r="D199" s="66"/>
      <c r="E199" s="66"/>
      <c r="F199" s="67"/>
      <c r="G199" s="67"/>
      <c r="H199" s="67"/>
      <c r="I199" s="67"/>
      <c r="J199" s="67"/>
      <c r="K199" s="67"/>
      <c r="L199" s="68"/>
      <c r="M199" s="68"/>
      <c r="N199" s="68"/>
      <c r="O199" s="68"/>
    </row>
    <row r="200" spans="1:15" x14ac:dyDescent="0.25">
      <c r="A200" s="17"/>
      <c r="B200" s="17" t="s">
        <v>446</v>
      </c>
      <c r="C200" s="17"/>
      <c r="D200" s="17"/>
      <c r="E200" s="17"/>
      <c r="F200" s="80">
        <v>27059.160339999999</v>
      </c>
      <c r="G200" s="80">
        <v>9228.8197500000006</v>
      </c>
      <c r="H200" s="80">
        <v>0</v>
      </c>
      <c r="I200" s="80">
        <v>0</v>
      </c>
      <c r="J200" s="80">
        <f t="shared" ref="J200" si="39">SUM(J197:J199)</f>
        <v>0</v>
      </c>
      <c r="K200" s="80"/>
      <c r="L200" s="18"/>
      <c r="M200" s="18"/>
      <c r="N200" s="18"/>
      <c r="O200" s="18"/>
    </row>
    <row r="201" spans="1:15" x14ac:dyDescent="0.25">
      <c r="A201" s="66"/>
      <c r="B201" s="66"/>
      <c r="C201" s="66"/>
      <c r="D201" s="66"/>
      <c r="E201" s="66"/>
      <c r="F201" s="67"/>
      <c r="G201" s="67"/>
      <c r="H201" s="67"/>
      <c r="I201" s="67"/>
      <c r="J201" s="67"/>
      <c r="K201" s="67"/>
      <c r="L201" s="68"/>
      <c r="M201" s="68"/>
      <c r="N201" s="68"/>
      <c r="O201" s="68"/>
    </row>
    <row r="202" spans="1:15" x14ac:dyDescent="0.25">
      <c r="A202" s="6">
        <v>3</v>
      </c>
      <c r="B202" s="6">
        <v>3639</v>
      </c>
      <c r="C202" s="6">
        <v>5169</v>
      </c>
      <c r="D202" s="6">
        <v>2606000000</v>
      </c>
      <c r="E202" s="6">
        <v>4</v>
      </c>
      <c r="F202" s="7">
        <v>0</v>
      </c>
      <c r="G202" s="7">
        <v>30</v>
      </c>
      <c r="H202" s="7">
        <v>0</v>
      </c>
      <c r="I202" s="7">
        <v>0</v>
      </c>
      <c r="J202" s="7">
        <v>0</v>
      </c>
      <c r="K202" s="7"/>
      <c r="L202" s="8" t="s">
        <v>522</v>
      </c>
      <c r="M202" s="8" t="s">
        <v>84</v>
      </c>
      <c r="N202" s="8" t="s">
        <v>570</v>
      </c>
      <c r="O202" s="8" t="s">
        <v>127</v>
      </c>
    </row>
    <row r="203" spans="1:15" x14ac:dyDescent="0.25">
      <c r="A203" s="66"/>
      <c r="B203" s="66"/>
      <c r="C203" s="66"/>
      <c r="D203" s="66"/>
      <c r="E203" s="66"/>
      <c r="F203" s="67"/>
      <c r="G203" s="67"/>
      <c r="H203" s="67"/>
      <c r="I203" s="67"/>
      <c r="J203" s="67"/>
      <c r="K203" s="67"/>
      <c r="L203" s="68"/>
      <c r="M203" s="68"/>
      <c r="N203" s="68"/>
      <c r="O203" s="68"/>
    </row>
    <row r="204" spans="1:15" x14ac:dyDescent="0.25">
      <c r="A204" s="17"/>
      <c r="B204" s="17" t="s">
        <v>522</v>
      </c>
      <c r="C204" s="17"/>
      <c r="D204" s="17"/>
      <c r="E204" s="17"/>
      <c r="F204" s="80">
        <v>0</v>
      </c>
      <c r="G204" s="80">
        <v>30</v>
      </c>
      <c r="H204" s="80">
        <v>0</v>
      </c>
      <c r="I204" s="80">
        <v>0</v>
      </c>
      <c r="J204" s="80">
        <f t="shared" ref="J204" si="40">SUM(J201:J203)</f>
        <v>0</v>
      </c>
      <c r="K204" s="80"/>
      <c r="L204" s="18"/>
      <c r="M204" s="18"/>
      <c r="N204" s="18"/>
      <c r="O204" s="18"/>
    </row>
    <row r="205" spans="1:15" x14ac:dyDescent="0.25">
      <c r="A205" s="66"/>
      <c r="B205" s="66"/>
      <c r="C205" s="66"/>
      <c r="D205" s="66"/>
      <c r="E205" s="66"/>
      <c r="F205" s="67"/>
      <c r="G205" s="67"/>
      <c r="H205" s="67"/>
      <c r="I205" s="67"/>
      <c r="J205" s="67"/>
      <c r="K205" s="67"/>
      <c r="L205" s="68"/>
      <c r="M205" s="68"/>
      <c r="N205" s="68"/>
      <c r="O205" s="68"/>
    </row>
    <row r="206" spans="1:15" x14ac:dyDescent="0.25">
      <c r="A206" s="6">
        <v>3</v>
      </c>
      <c r="B206" s="6">
        <v>3639</v>
      </c>
      <c r="C206" s="6">
        <v>5169</v>
      </c>
      <c r="D206" s="6">
        <v>2606000000</v>
      </c>
      <c r="E206" s="6"/>
      <c r="F206" s="7">
        <v>108</v>
      </c>
      <c r="G206" s="7">
        <v>96.8</v>
      </c>
      <c r="H206" s="7">
        <v>0</v>
      </c>
      <c r="I206" s="7">
        <v>0</v>
      </c>
      <c r="J206" s="7">
        <v>0</v>
      </c>
      <c r="K206" s="7"/>
      <c r="L206" s="8" t="s">
        <v>522</v>
      </c>
      <c r="M206" s="8" t="s">
        <v>84</v>
      </c>
      <c r="N206" s="8"/>
      <c r="O206" s="8" t="s">
        <v>127</v>
      </c>
    </row>
    <row r="207" spans="1:15" x14ac:dyDescent="0.25">
      <c r="A207" s="6">
        <v>3</v>
      </c>
      <c r="B207" s="6">
        <v>3639</v>
      </c>
      <c r="C207" s="6">
        <v>6122</v>
      </c>
      <c r="D207" s="6">
        <v>2606000000</v>
      </c>
      <c r="E207" s="6">
        <v>17871</v>
      </c>
      <c r="F207" s="7">
        <v>0</v>
      </c>
      <c r="G207" s="7">
        <v>2820.8629999999998</v>
      </c>
      <c r="H207" s="7">
        <v>0</v>
      </c>
      <c r="I207" s="7">
        <v>0</v>
      </c>
      <c r="J207" s="7">
        <v>0</v>
      </c>
      <c r="K207" s="7"/>
      <c r="L207" s="8" t="s">
        <v>522</v>
      </c>
      <c r="M207" s="8" t="s">
        <v>355</v>
      </c>
      <c r="N207" s="8" t="s">
        <v>374</v>
      </c>
      <c r="O207" s="8" t="s">
        <v>127</v>
      </c>
    </row>
    <row r="208" spans="1:15" x14ac:dyDescent="0.25">
      <c r="A208" s="6">
        <v>3</v>
      </c>
      <c r="B208" s="6">
        <v>3639</v>
      </c>
      <c r="C208" s="6">
        <v>6122</v>
      </c>
      <c r="D208" s="6">
        <v>2606000000</v>
      </c>
      <c r="E208" s="6"/>
      <c r="F208" s="7">
        <v>10924.992840000001</v>
      </c>
      <c r="G208" s="7">
        <v>1644.3443600000001</v>
      </c>
      <c r="H208" s="7">
        <v>0</v>
      </c>
      <c r="I208" s="7">
        <v>0</v>
      </c>
      <c r="J208" s="7">
        <v>0</v>
      </c>
      <c r="K208" s="7"/>
      <c r="L208" s="8" t="s">
        <v>522</v>
      </c>
      <c r="M208" s="8" t="s">
        <v>355</v>
      </c>
      <c r="N208" s="8"/>
      <c r="O208" s="8" t="s">
        <v>127</v>
      </c>
    </row>
    <row r="209" spans="1:15" x14ac:dyDescent="0.25">
      <c r="A209" s="6">
        <v>3</v>
      </c>
      <c r="B209" s="6">
        <v>3639</v>
      </c>
      <c r="C209" s="6">
        <v>6125</v>
      </c>
      <c r="D209" s="6">
        <v>2606000000</v>
      </c>
      <c r="E209" s="6">
        <v>17871</v>
      </c>
      <c r="F209" s="7">
        <v>0</v>
      </c>
      <c r="G209" s="7">
        <v>2820</v>
      </c>
      <c r="H209" s="7">
        <v>0</v>
      </c>
      <c r="I209" s="7">
        <v>0</v>
      </c>
      <c r="J209" s="7">
        <v>0</v>
      </c>
      <c r="K209" s="7"/>
      <c r="L209" s="8" t="s">
        <v>522</v>
      </c>
      <c r="M209" s="8" t="s">
        <v>571</v>
      </c>
      <c r="N209" s="8" t="s">
        <v>374</v>
      </c>
      <c r="O209" s="8" t="s">
        <v>127</v>
      </c>
    </row>
    <row r="210" spans="1:15" x14ac:dyDescent="0.25">
      <c r="A210" s="6">
        <v>3</v>
      </c>
      <c r="B210" s="6">
        <v>3639</v>
      </c>
      <c r="C210" s="6">
        <v>6125</v>
      </c>
      <c r="D210" s="6">
        <v>2606000000</v>
      </c>
      <c r="E210" s="6"/>
      <c r="F210" s="7">
        <v>0</v>
      </c>
      <c r="G210" s="7">
        <v>1743.7186400000001</v>
      </c>
      <c r="H210" s="7">
        <v>0</v>
      </c>
      <c r="I210" s="7">
        <v>0</v>
      </c>
      <c r="J210" s="7">
        <v>0</v>
      </c>
      <c r="K210" s="7"/>
      <c r="L210" s="8" t="s">
        <v>522</v>
      </c>
      <c r="M210" s="8" t="s">
        <v>571</v>
      </c>
      <c r="N210" s="8"/>
      <c r="O210" s="8" t="s">
        <v>127</v>
      </c>
    </row>
    <row r="211" spans="1:15" x14ac:dyDescent="0.25">
      <c r="A211" s="66"/>
      <c r="B211" s="66"/>
      <c r="C211" s="66"/>
      <c r="D211" s="66"/>
      <c r="E211" s="66"/>
      <c r="F211" s="67"/>
      <c r="G211" s="67"/>
      <c r="H211" s="67"/>
      <c r="I211" s="67"/>
      <c r="J211" s="67"/>
      <c r="K211" s="67"/>
      <c r="L211" s="68"/>
      <c r="M211" s="68"/>
      <c r="N211" s="68"/>
      <c r="O211" s="68"/>
    </row>
    <row r="212" spans="1:15" x14ac:dyDescent="0.25">
      <c r="A212" s="17"/>
      <c r="B212" s="17" t="s">
        <v>522</v>
      </c>
      <c r="C212" s="17"/>
      <c r="D212" s="17"/>
      <c r="E212" s="17"/>
      <c r="F212" s="80">
        <v>11032.992840000001</v>
      </c>
      <c r="G212" s="80">
        <v>9125.7259999999987</v>
      </c>
      <c r="H212" s="80">
        <v>0</v>
      </c>
      <c r="I212" s="80">
        <v>0</v>
      </c>
      <c r="J212" s="80">
        <f t="shared" ref="J212" si="41">SUM(J205:J211)</f>
        <v>0</v>
      </c>
      <c r="K212" s="80"/>
      <c r="L212" s="18"/>
      <c r="M212" s="18"/>
      <c r="N212" s="18"/>
      <c r="O212" s="18"/>
    </row>
    <row r="213" spans="1:15" x14ac:dyDescent="0.25">
      <c r="A213" s="66"/>
      <c r="B213" s="66"/>
      <c r="C213" s="66"/>
      <c r="D213" s="66"/>
      <c r="E213" s="66"/>
      <c r="F213" s="67"/>
      <c r="G213" s="67"/>
      <c r="H213" s="67"/>
      <c r="I213" s="67"/>
      <c r="J213" s="67"/>
      <c r="K213" s="67"/>
      <c r="L213" s="68"/>
      <c r="M213" s="68"/>
      <c r="N213" s="68"/>
      <c r="O213" s="68"/>
    </row>
    <row r="214" spans="1:15" x14ac:dyDescent="0.25">
      <c r="A214" s="6">
        <v>3</v>
      </c>
      <c r="B214" s="6">
        <v>3319</v>
      </c>
      <c r="C214" s="6">
        <v>5169</v>
      </c>
      <c r="D214" s="6">
        <v>3901000000</v>
      </c>
      <c r="E214" s="6"/>
      <c r="F214" s="7">
        <v>76.469399999999993</v>
      </c>
      <c r="G214" s="7">
        <v>0</v>
      </c>
      <c r="H214" s="7">
        <v>0</v>
      </c>
      <c r="I214" s="7">
        <v>0</v>
      </c>
      <c r="J214" s="7">
        <v>0</v>
      </c>
      <c r="K214" s="7"/>
      <c r="L214" s="8" t="s">
        <v>524</v>
      </c>
      <c r="M214" s="8" t="s">
        <v>84</v>
      </c>
      <c r="N214" s="8"/>
      <c r="O214" s="8" t="s">
        <v>325</v>
      </c>
    </row>
    <row r="215" spans="1:15" x14ac:dyDescent="0.25">
      <c r="A215" s="6">
        <v>3</v>
      </c>
      <c r="B215" s="6">
        <v>3319</v>
      </c>
      <c r="C215" s="6">
        <v>5173</v>
      </c>
      <c r="D215" s="6">
        <v>3901000000</v>
      </c>
      <c r="E215" s="6"/>
      <c r="F215" s="7">
        <v>2.7076699999999998</v>
      </c>
      <c r="G215" s="7">
        <v>0</v>
      </c>
      <c r="H215" s="7">
        <v>0</v>
      </c>
      <c r="I215" s="7">
        <v>0</v>
      </c>
      <c r="J215" s="7">
        <v>0</v>
      </c>
      <c r="K215" s="7"/>
      <c r="L215" s="8" t="s">
        <v>524</v>
      </c>
      <c r="M215" s="8" t="s">
        <v>195</v>
      </c>
      <c r="N215" s="8"/>
      <c r="O215" s="8" t="s">
        <v>325</v>
      </c>
    </row>
    <row r="216" spans="1:15" x14ac:dyDescent="0.25">
      <c r="A216" s="6">
        <v>3</v>
      </c>
      <c r="B216" s="6">
        <v>3319</v>
      </c>
      <c r="C216" s="6">
        <v>5175</v>
      </c>
      <c r="D216" s="6">
        <v>3901000000</v>
      </c>
      <c r="E216" s="6"/>
      <c r="F216" s="7">
        <v>30.573</v>
      </c>
      <c r="G216" s="7">
        <v>0</v>
      </c>
      <c r="H216" s="7">
        <v>0</v>
      </c>
      <c r="I216" s="7">
        <v>0</v>
      </c>
      <c r="J216" s="7">
        <v>0</v>
      </c>
      <c r="K216" s="7"/>
      <c r="L216" s="8" t="s">
        <v>524</v>
      </c>
      <c r="M216" s="8" t="s">
        <v>279</v>
      </c>
      <c r="N216" s="8"/>
      <c r="O216" s="8" t="s">
        <v>325</v>
      </c>
    </row>
    <row r="217" spans="1:15" x14ac:dyDescent="0.25">
      <c r="A217" s="66"/>
      <c r="B217" s="66"/>
      <c r="C217" s="66"/>
      <c r="D217" s="66"/>
      <c r="E217" s="66"/>
      <c r="F217" s="67"/>
      <c r="G217" s="67"/>
      <c r="H217" s="67"/>
      <c r="I217" s="67"/>
      <c r="J217" s="67"/>
      <c r="K217" s="67"/>
      <c r="L217" s="68"/>
      <c r="M217" s="68"/>
      <c r="N217" s="68"/>
      <c r="O217" s="68"/>
    </row>
    <row r="218" spans="1:15" x14ac:dyDescent="0.25">
      <c r="A218" s="17"/>
      <c r="B218" s="17" t="s">
        <v>524</v>
      </c>
      <c r="C218" s="17"/>
      <c r="D218" s="17"/>
      <c r="E218" s="17"/>
      <c r="F218" s="80">
        <v>109.75006999999999</v>
      </c>
      <c r="G218" s="80">
        <v>0</v>
      </c>
      <c r="H218" s="80">
        <v>0</v>
      </c>
      <c r="I218" s="80">
        <v>0</v>
      </c>
      <c r="J218" s="80">
        <f t="shared" ref="J218" si="42">SUM(J213:J217)</f>
        <v>0</v>
      </c>
      <c r="K218" s="80"/>
      <c r="L218" s="18"/>
      <c r="M218" s="18"/>
      <c r="N218" s="18"/>
      <c r="O218" s="18"/>
    </row>
    <row r="219" spans="1:15" x14ac:dyDescent="0.25">
      <c r="A219" s="66"/>
      <c r="B219" s="66"/>
      <c r="C219" s="66"/>
      <c r="D219" s="66"/>
      <c r="E219" s="66"/>
      <c r="F219" s="67"/>
      <c r="G219" s="67"/>
      <c r="H219" s="67"/>
      <c r="I219" s="67"/>
      <c r="J219" s="67"/>
      <c r="K219" s="67"/>
      <c r="L219" s="68"/>
      <c r="M219" s="68"/>
      <c r="N219" s="68"/>
      <c r="O219" s="68"/>
    </row>
    <row r="220" spans="1:15" x14ac:dyDescent="0.25">
      <c r="A220" s="6">
        <v>3</v>
      </c>
      <c r="B220" s="6">
        <v>3639</v>
      </c>
      <c r="C220" s="6">
        <v>5139</v>
      </c>
      <c r="D220" s="6">
        <v>3903000000</v>
      </c>
      <c r="E220" s="6"/>
      <c r="F220" s="7">
        <v>0</v>
      </c>
      <c r="G220" s="7">
        <v>0.53700000000000003</v>
      </c>
      <c r="H220" s="7">
        <v>0</v>
      </c>
      <c r="I220" s="7">
        <v>1.171</v>
      </c>
      <c r="J220" s="7">
        <v>50</v>
      </c>
      <c r="K220" s="7"/>
      <c r="L220" s="8" t="s">
        <v>525</v>
      </c>
      <c r="M220" s="8" t="s">
        <v>82</v>
      </c>
      <c r="N220" s="8"/>
      <c r="O220" s="8" t="s">
        <v>127</v>
      </c>
    </row>
    <row r="221" spans="1:15" x14ac:dyDescent="0.25">
      <c r="A221" s="6">
        <v>3</v>
      </c>
      <c r="B221" s="6">
        <v>3639</v>
      </c>
      <c r="C221" s="6">
        <v>5169</v>
      </c>
      <c r="D221" s="6">
        <v>3903000000</v>
      </c>
      <c r="E221" s="6"/>
      <c r="F221" s="7">
        <v>742.51199999999994</v>
      </c>
      <c r="G221" s="7">
        <v>518.10469999999998</v>
      </c>
      <c r="H221" s="7">
        <v>685</v>
      </c>
      <c r="I221" s="7">
        <v>92.986999999999995</v>
      </c>
      <c r="J221" s="7">
        <v>1900</v>
      </c>
      <c r="K221" s="7"/>
      <c r="L221" s="8" t="s">
        <v>525</v>
      </c>
      <c r="M221" s="8" t="s">
        <v>84</v>
      </c>
      <c r="N221" s="8"/>
      <c r="O221" s="8" t="s">
        <v>127</v>
      </c>
    </row>
    <row r="222" spans="1:15" x14ac:dyDescent="0.25">
      <c r="A222" s="6">
        <v>3</v>
      </c>
      <c r="B222" s="6">
        <v>3639</v>
      </c>
      <c r="C222" s="6">
        <v>5175</v>
      </c>
      <c r="D222" s="6">
        <v>3903000000</v>
      </c>
      <c r="E222" s="6"/>
      <c r="F222" s="7">
        <v>0</v>
      </c>
      <c r="G222" s="7">
        <v>1.47</v>
      </c>
      <c r="H222" s="7">
        <v>5</v>
      </c>
      <c r="I222" s="7">
        <v>0.55000000000000004</v>
      </c>
      <c r="J222" s="7">
        <v>50</v>
      </c>
      <c r="K222" s="7"/>
      <c r="L222" s="8" t="s">
        <v>525</v>
      </c>
      <c r="M222" s="8" t="s">
        <v>279</v>
      </c>
      <c r="N222" s="8"/>
      <c r="O222" s="8" t="s">
        <v>127</v>
      </c>
    </row>
    <row r="223" spans="1:15" x14ac:dyDescent="0.25">
      <c r="A223" s="6">
        <v>3</v>
      </c>
      <c r="B223" s="6">
        <v>3639</v>
      </c>
      <c r="C223" s="6">
        <v>6121</v>
      </c>
      <c r="D223" s="6">
        <v>3903000000</v>
      </c>
      <c r="E223" s="6"/>
      <c r="F223" s="7">
        <v>1196.5791999999999</v>
      </c>
      <c r="G223" s="7">
        <v>2865.3859200000002</v>
      </c>
      <c r="H223" s="7">
        <v>1000</v>
      </c>
      <c r="I223" s="7">
        <v>84.510999999999996</v>
      </c>
      <c r="J223" s="7">
        <v>2500</v>
      </c>
      <c r="K223" s="7"/>
      <c r="L223" s="8" t="s">
        <v>525</v>
      </c>
      <c r="M223" s="8" t="s">
        <v>162</v>
      </c>
      <c r="N223" s="8"/>
      <c r="O223" s="8" t="s">
        <v>127</v>
      </c>
    </row>
    <row r="224" spans="1:15" x14ac:dyDescent="0.25">
      <c r="A224" s="66"/>
      <c r="B224" s="66"/>
      <c r="C224" s="66"/>
      <c r="D224" s="66"/>
      <c r="E224" s="66"/>
      <c r="F224" s="67"/>
      <c r="G224" s="67"/>
      <c r="H224" s="67"/>
      <c r="I224" s="67"/>
      <c r="J224" s="67"/>
      <c r="K224" s="67"/>
      <c r="L224" s="68"/>
      <c r="M224" s="68"/>
      <c r="N224" s="68"/>
      <c r="O224" s="68"/>
    </row>
    <row r="225" spans="1:15" x14ac:dyDescent="0.25">
      <c r="A225" s="17"/>
      <c r="B225" s="17" t="s">
        <v>525</v>
      </c>
      <c r="C225" s="17"/>
      <c r="D225" s="17"/>
      <c r="E225" s="17"/>
      <c r="F225" s="80">
        <v>1939.0911999999998</v>
      </c>
      <c r="G225" s="80">
        <v>3385.4976200000001</v>
      </c>
      <c r="H225" s="80">
        <v>1690</v>
      </c>
      <c r="I225" s="80">
        <v>179.21899999999999</v>
      </c>
      <c r="J225" s="80">
        <f t="shared" ref="J225" si="43">SUM(J219:J224)</f>
        <v>4500</v>
      </c>
      <c r="K225" s="80"/>
      <c r="L225" s="18"/>
      <c r="M225" s="18"/>
      <c r="N225" s="18"/>
      <c r="O225" s="18"/>
    </row>
    <row r="226" spans="1:15" x14ac:dyDescent="0.25">
      <c r="A226" s="66"/>
      <c r="B226" s="66"/>
      <c r="C226" s="66"/>
      <c r="D226" s="66"/>
      <c r="E226" s="66"/>
      <c r="F226" s="67"/>
      <c r="G226" s="67"/>
      <c r="H226" s="67"/>
      <c r="I226" s="67"/>
      <c r="J226" s="67"/>
      <c r="K226" s="67"/>
      <c r="L226" s="68"/>
      <c r="M226" s="68"/>
      <c r="N226" s="68"/>
      <c r="O226" s="68"/>
    </row>
    <row r="227" spans="1:15" x14ac:dyDescent="0.25">
      <c r="A227" s="6">
        <v>3</v>
      </c>
      <c r="B227" s="6">
        <v>3639</v>
      </c>
      <c r="C227" s="6">
        <v>5169</v>
      </c>
      <c r="D227" s="6">
        <v>3905000000</v>
      </c>
      <c r="E227" s="6"/>
      <c r="F227" s="7">
        <v>0</v>
      </c>
      <c r="G227" s="7">
        <v>0</v>
      </c>
      <c r="H227" s="7">
        <v>50</v>
      </c>
      <c r="I227" s="7">
        <v>0</v>
      </c>
      <c r="J227" s="7">
        <v>0</v>
      </c>
      <c r="K227" s="7"/>
      <c r="L227" s="8" t="s">
        <v>529</v>
      </c>
      <c r="M227" s="8" t="s">
        <v>84</v>
      </c>
      <c r="N227" s="8"/>
      <c r="O227" s="8" t="s">
        <v>127</v>
      </c>
    </row>
    <row r="228" spans="1:15" x14ac:dyDescent="0.25">
      <c r="A228" s="6">
        <v>3</v>
      </c>
      <c r="B228" s="6">
        <v>3639</v>
      </c>
      <c r="C228" s="6">
        <v>6121</v>
      </c>
      <c r="D228" s="6">
        <v>3905000000</v>
      </c>
      <c r="E228" s="6">
        <v>15835</v>
      </c>
      <c r="F228" s="7">
        <v>19845.97</v>
      </c>
      <c r="G228" s="7">
        <v>0</v>
      </c>
      <c r="H228" s="7">
        <v>0</v>
      </c>
      <c r="I228" s="7">
        <v>0</v>
      </c>
      <c r="J228" s="7">
        <v>0</v>
      </c>
      <c r="K228" s="7"/>
      <c r="L228" s="8" t="s">
        <v>529</v>
      </c>
      <c r="M228" s="8" t="s">
        <v>162</v>
      </c>
      <c r="N228" s="8" t="s">
        <v>532</v>
      </c>
      <c r="O228" s="8" t="s">
        <v>127</v>
      </c>
    </row>
    <row r="229" spans="1:15" x14ac:dyDescent="0.25">
      <c r="A229" s="6">
        <v>3</v>
      </c>
      <c r="B229" s="6">
        <v>3639</v>
      </c>
      <c r="C229" s="6">
        <v>6121</v>
      </c>
      <c r="D229" s="6">
        <v>3905000000</v>
      </c>
      <c r="E229" s="6">
        <v>90877</v>
      </c>
      <c r="F229" s="7">
        <v>1167.4100000000001</v>
      </c>
      <c r="G229" s="7">
        <v>0</v>
      </c>
      <c r="H229" s="7">
        <v>0</v>
      </c>
      <c r="I229" s="7">
        <v>0</v>
      </c>
      <c r="J229" s="7">
        <v>0</v>
      </c>
      <c r="K229" s="7"/>
      <c r="L229" s="8" t="s">
        <v>529</v>
      </c>
      <c r="M229" s="8" t="s">
        <v>162</v>
      </c>
      <c r="N229" s="8" t="s">
        <v>531</v>
      </c>
      <c r="O229" s="8" t="s">
        <v>127</v>
      </c>
    </row>
    <row r="230" spans="1:15" x14ac:dyDescent="0.25">
      <c r="A230" s="6">
        <v>3</v>
      </c>
      <c r="B230" s="6">
        <v>3639</v>
      </c>
      <c r="C230" s="6">
        <v>6121</v>
      </c>
      <c r="D230" s="6">
        <v>3905000000</v>
      </c>
      <c r="E230" s="6"/>
      <c r="F230" s="7">
        <v>28661.590110000001</v>
      </c>
      <c r="G230" s="7">
        <v>0</v>
      </c>
      <c r="H230" s="7">
        <v>0</v>
      </c>
      <c r="I230" s="7">
        <v>0</v>
      </c>
      <c r="J230" s="7">
        <v>0</v>
      </c>
      <c r="K230" s="7"/>
      <c r="L230" s="8" t="s">
        <v>529</v>
      </c>
      <c r="M230" s="8" t="s">
        <v>162</v>
      </c>
      <c r="N230" s="8"/>
      <c r="O230" s="8" t="s">
        <v>127</v>
      </c>
    </row>
    <row r="231" spans="1:15" x14ac:dyDescent="0.25">
      <c r="A231" s="66"/>
      <c r="B231" s="66"/>
      <c r="C231" s="66"/>
      <c r="D231" s="66"/>
      <c r="E231" s="66"/>
      <c r="F231" s="67"/>
      <c r="G231" s="67"/>
      <c r="H231" s="67"/>
      <c r="I231" s="67"/>
      <c r="J231" s="67"/>
      <c r="K231" s="67"/>
      <c r="L231" s="68"/>
      <c r="M231" s="68"/>
      <c r="N231" s="68"/>
      <c r="O231" s="68"/>
    </row>
    <row r="232" spans="1:15" x14ac:dyDescent="0.25">
      <c r="A232" s="17"/>
      <c r="B232" s="17" t="s">
        <v>529</v>
      </c>
      <c r="C232" s="17"/>
      <c r="D232" s="17"/>
      <c r="E232" s="17"/>
      <c r="F232" s="80">
        <v>49674.970110000002</v>
      </c>
      <c r="G232" s="80">
        <v>0</v>
      </c>
      <c r="H232" s="80">
        <v>50</v>
      </c>
      <c r="I232" s="80">
        <v>0</v>
      </c>
      <c r="J232" s="80">
        <f t="shared" ref="J232" si="44">SUM(J226:J231)</f>
        <v>0</v>
      </c>
      <c r="K232" s="80"/>
      <c r="L232" s="18"/>
      <c r="M232" s="18"/>
      <c r="N232" s="18"/>
      <c r="O232" s="18"/>
    </row>
    <row r="233" spans="1:15" x14ac:dyDescent="0.25">
      <c r="A233" s="66"/>
      <c r="B233" s="66"/>
      <c r="C233" s="66"/>
      <c r="D233" s="66"/>
      <c r="E233" s="66"/>
      <c r="F233" s="67"/>
      <c r="G233" s="67"/>
      <c r="H233" s="67"/>
      <c r="I233" s="67"/>
      <c r="J233" s="67"/>
      <c r="K233" s="67"/>
      <c r="L233" s="68"/>
      <c r="M233" s="68"/>
      <c r="N233" s="68"/>
      <c r="O233" s="68"/>
    </row>
    <row r="234" spans="1:15" x14ac:dyDescent="0.25">
      <c r="A234" s="6">
        <v>3</v>
      </c>
      <c r="B234" s="6">
        <v>3639</v>
      </c>
      <c r="C234" s="6">
        <v>5169</v>
      </c>
      <c r="D234" s="6">
        <v>3908000000</v>
      </c>
      <c r="E234" s="6"/>
      <c r="F234" s="7">
        <v>0</v>
      </c>
      <c r="G234" s="7">
        <v>0</v>
      </c>
      <c r="H234" s="7">
        <v>4080</v>
      </c>
      <c r="I234" s="7">
        <v>0</v>
      </c>
      <c r="J234" s="7">
        <v>5000</v>
      </c>
      <c r="K234" s="7"/>
      <c r="L234" s="8" t="s">
        <v>572</v>
      </c>
      <c r="M234" s="8" t="s">
        <v>84</v>
      </c>
      <c r="N234" s="8"/>
      <c r="O234" s="8" t="s">
        <v>127</v>
      </c>
    </row>
    <row r="235" spans="1:15" x14ac:dyDescent="0.25">
      <c r="A235" s="6">
        <v>3</v>
      </c>
      <c r="B235" s="6">
        <v>3639</v>
      </c>
      <c r="C235" s="6">
        <v>6121</v>
      </c>
      <c r="D235" s="6">
        <v>3908000000</v>
      </c>
      <c r="E235" s="6"/>
      <c r="F235" s="7">
        <v>218.4</v>
      </c>
      <c r="G235" s="7">
        <v>0</v>
      </c>
      <c r="H235" s="7">
        <v>4698</v>
      </c>
      <c r="I235" s="7">
        <v>34.363999999999997</v>
      </c>
      <c r="J235" s="7">
        <v>90000</v>
      </c>
      <c r="K235" s="7"/>
      <c r="L235" s="8" t="s">
        <v>572</v>
      </c>
      <c r="M235" s="8" t="s">
        <v>162</v>
      </c>
      <c r="N235" s="8"/>
      <c r="O235" s="8" t="s">
        <v>127</v>
      </c>
    </row>
    <row r="236" spans="1:15" x14ac:dyDescent="0.25">
      <c r="A236" s="66"/>
      <c r="B236" s="66"/>
      <c r="C236" s="66"/>
      <c r="D236" s="66"/>
      <c r="E236" s="66"/>
      <c r="F236" s="67"/>
      <c r="G236" s="67"/>
      <c r="H236" s="67"/>
      <c r="I236" s="67"/>
      <c r="J236" s="67"/>
      <c r="K236" s="67"/>
      <c r="L236" s="68"/>
      <c r="M236" s="68"/>
      <c r="N236" s="68"/>
      <c r="O236" s="68"/>
    </row>
    <row r="237" spans="1:15" x14ac:dyDescent="0.25">
      <c r="A237" s="17"/>
      <c r="B237" s="17" t="s">
        <v>572</v>
      </c>
      <c r="C237" s="17"/>
      <c r="D237" s="17"/>
      <c r="E237" s="17"/>
      <c r="F237" s="80">
        <v>218.4</v>
      </c>
      <c r="G237" s="80">
        <v>0</v>
      </c>
      <c r="H237" s="80">
        <v>8778</v>
      </c>
      <c r="I237" s="80">
        <v>34.363999999999997</v>
      </c>
      <c r="J237" s="80">
        <f t="shared" ref="J237" si="45">SUM(J233:J236)</f>
        <v>95000</v>
      </c>
      <c r="K237" s="80"/>
      <c r="L237" s="18"/>
      <c r="M237" s="18"/>
      <c r="N237" s="18"/>
      <c r="O237" s="18"/>
    </row>
    <row r="238" spans="1:15" x14ac:dyDescent="0.25">
      <c r="A238" s="66"/>
      <c r="B238" s="66"/>
      <c r="C238" s="66"/>
      <c r="D238" s="66"/>
      <c r="E238" s="66"/>
      <c r="F238" s="67"/>
      <c r="G238" s="67"/>
      <c r="H238" s="67"/>
      <c r="I238" s="67"/>
      <c r="J238" s="67"/>
      <c r="K238" s="67"/>
      <c r="L238" s="68"/>
      <c r="M238" s="68"/>
      <c r="N238" s="68"/>
      <c r="O238" s="68"/>
    </row>
    <row r="239" spans="1:15" x14ac:dyDescent="0.25">
      <c r="A239" s="6">
        <v>3</v>
      </c>
      <c r="B239" s="6">
        <v>3639</v>
      </c>
      <c r="C239" s="6">
        <v>5137</v>
      </c>
      <c r="D239" s="6">
        <v>31105000000</v>
      </c>
      <c r="E239" s="6">
        <v>4</v>
      </c>
      <c r="F239" s="7">
        <v>0</v>
      </c>
      <c r="G239" s="7">
        <v>20.497499999999999</v>
      </c>
      <c r="H239" s="7">
        <v>0</v>
      </c>
      <c r="I239" s="7">
        <v>0</v>
      </c>
      <c r="J239" s="7">
        <v>0</v>
      </c>
      <c r="K239" s="7"/>
      <c r="L239" s="8" t="s">
        <v>314</v>
      </c>
      <c r="M239" s="8" t="s">
        <v>81</v>
      </c>
      <c r="N239" s="8" t="s">
        <v>570</v>
      </c>
      <c r="O239" s="8" t="s">
        <v>127</v>
      </c>
    </row>
    <row r="240" spans="1:15" x14ac:dyDescent="0.25">
      <c r="A240" s="6">
        <v>3</v>
      </c>
      <c r="B240" s="6">
        <v>3639</v>
      </c>
      <c r="C240" s="6">
        <v>5137</v>
      </c>
      <c r="D240" s="6">
        <v>31105000000</v>
      </c>
      <c r="E240" s="6"/>
      <c r="F240" s="7">
        <v>0</v>
      </c>
      <c r="G240" s="7">
        <v>1044.90516</v>
      </c>
      <c r="H240" s="7">
        <v>0</v>
      </c>
      <c r="I240" s="7">
        <v>0</v>
      </c>
      <c r="J240" s="7">
        <v>0</v>
      </c>
      <c r="K240" s="7"/>
      <c r="L240" s="8" t="s">
        <v>314</v>
      </c>
      <c r="M240" s="8" t="s">
        <v>81</v>
      </c>
      <c r="N240" s="8"/>
      <c r="O240" s="8" t="s">
        <v>127</v>
      </c>
    </row>
    <row r="241" spans="1:15" x14ac:dyDescent="0.25">
      <c r="A241" s="6">
        <v>3</v>
      </c>
      <c r="B241" s="6">
        <v>3639</v>
      </c>
      <c r="C241" s="6">
        <v>5169</v>
      </c>
      <c r="D241" s="6">
        <v>31105000000</v>
      </c>
      <c r="E241" s="6"/>
      <c r="F241" s="7">
        <v>0</v>
      </c>
      <c r="G241" s="7">
        <v>30.0885</v>
      </c>
      <c r="H241" s="7">
        <v>0</v>
      </c>
      <c r="I241" s="7">
        <v>0</v>
      </c>
      <c r="J241" s="7">
        <v>0</v>
      </c>
      <c r="K241" s="7"/>
      <c r="L241" s="8" t="s">
        <v>314</v>
      </c>
      <c r="M241" s="8" t="s">
        <v>84</v>
      </c>
      <c r="N241" s="8"/>
      <c r="O241" s="8" t="s">
        <v>127</v>
      </c>
    </row>
    <row r="242" spans="1:15" x14ac:dyDescent="0.25">
      <c r="A242" s="6">
        <v>3</v>
      </c>
      <c r="B242" s="6">
        <v>3639</v>
      </c>
      <c r="C242" s="6">
        <v>5171</v>
      </c>
      <c r="D242" s="6">
        <v>31105000000</v>
      </c>
      <c r="E242" s="6"/>
      <c r="F242" s="7">
        <v>0</v>
      </c>
      <c r="G242" s="7">
        <v>13.953390000000001</v>
      </c>
      <c r="H242" s="7">
        <v>0</v>
      </c>
      <c r="I242" s="7">
        <v>0</v>
      </c>
      <c r="J242" s="7">
        <v>0</v>
      </c>
      <c r="K242" s="7"/>
      <c r="L242" s="8" t="s">
        <v>314</v>
      </c>
      <c r="M242" s="8" t="s">
        <v>146</v>
      </c>
      <c r="N242" s="8"/>
      <c r="O242" s="8" t="s">
        <v>127</v>
      </c>
    </row>
    <row r="243" spans="1:15" x14ac:dyDescent="0.25">
      <c r="A243" s="6">
        <v>3</v>
      </c>
      <c r="B243" s="6">
        <v>3639</v>
      </c>
      <c r="C243" s="6">
        <v>6121</v>
      </c>
      <c r="D243" s="6">
        <v>31105000000</v>
      </c>
      <c r="E243" s="6"/>
      <c r="F243" s="7">
        <v>0</v>
      </c>
      <c r="G243" s="7">
        <v>8633.1507199999996</v>
      </c>
      <c r="H243" s="7">
        <v>0</v>
      </c>
      <c r="I243" s="7">
        <v>0</v>
      </c>
      <c r="J243" s="7">
        <v>0</v>
      </c>
      <c r="K243" s="7"/>
      <c r="L243" s="8" t="s">
        <v>314</v>
      </c>
      <c r="M243" s="8" t="s">
        <v>162</v>
      </c>
      <c r="N243" s="8"/>
      <c r="O243" s="8" t="s">
        <v>127</v>
      </c>
    </row>
    <row r="244" spans="1:15" x14ac:dyDescent="0.25">
      <c r="A244" s="66"/>
      <c r="B244" s="66"/>
      <c r="C244" s="66"/>
      <c r="D244" s="66"/>
      <c r="E244" s="66"/>
      <c r="F244" s="67"/>
      <c r="G244" s="67"/>
      <c r="H244" s="67"/>
      <c r="I244" s="67"/>
      <c r="J244" s="67"/>
      <c r="K244" s="67"/>
      <c r="L244" s="68"/>
      <c r="M244" s="68"/>
      <c r="N244" s="68"/>
      <c r="O244" s="68"/>
    </row>
    <row r="245" spans="1:15" x14ac:dyDescent="0.25">
      <c r="A245" s="17"/>
      <c r="B245" s="17" t="s">
        <v>314</v>
      </c>
      <c r="C245" s="17"/>
      <c r="D245" s="17"/>
      <c r="E245" s="17"/>
      <c r="F245" s="80">
        <v>0</v>
      </c>
      <c r="G245" s="80">
        <v>9742.5952699999998</v>
      </c>
      <c r="H245" s="80">
        <v>0</v>
      </c>
      <c r="I245" s="80">
        <v>0</v>
      </c>
      <c r="J245" s="80">
        <f t="shared" ref="J245" si="46">SUM(J238:J244)</f>
        <v>0</v>
      </c>
      <c r="K245" s="80"/>
      <c r="L245" s="18"/>
      <c r="M245" s="18"/>
      <c r="N245" s="18"/>
      <c r="O245" s="18"/>
    </row>
    <row r="246" spans="1:15" x14ac:dyDescent="0.25">
      <c r="A246" s="66"/>
      <c r="B246" s="66"/>
      <c r="C246" s="66"/>
      <c r="D246" s="66"/>
      <c r="E246" s="66"/>
      <c r="F246" s="67"/>
      <c r="G246" s="67"/>
      <c r="H246" s="67"/>
      <c r="I246" s="67"/>
      <c r="J246" s="67"/>
      <c r="K246" s="67"/>
      <c r="L246" s="68"/>
      <c r="M246" s="68"/>
      <c r="N246" s="68"/>
      <c r="O246" s="68"/>
    </row>
    <row r="247" spans="1:15" x14ac:dyDescent="0.25">
      <c r="A247" s="6">
        <v>3</v>
      </c>
      <c r="B247" s="6">
        <v>3639</v>
      </c>
      <c r="C247" s="6">
        <v>5137</v>
      </c>
      <c r="D247" s="6">
        <v>31106000000</v>
      </c>
      <c r="E247" s="6"/>
      <c r="F247" s="7">
        <v>0</v>
      </c>
      <c r="G247" s="7">
        <v>7.8650000000000002</v>
      </c>
      <c r="H247" s="7">
        <v>0</v>
      </c>
      <c r="I247" s="7">
        <v>0</v>
      </c>
      <c r="J247" s="7">
        <v>0</v>
      </c>
      <c r="K247" s="7"/>
      <c r="L247" s="8" t="s">
        <v>573</v>
      </c>
      <c r="M247" s="8" t="s">
        <v>81</v>
      </c>
      <c r="N247" s="8"/>
      <c r="O247" s="8" t="s">
        <v>127</v>
      </c>
    </row>
    <row r="248" spans="1:15" x14ac:dyDescent="0.25">
      <c r="A248" s="6">
        <v>3</v>
      </c>
      <c r="B248" s="6">
        <v>3639</v>
      </c>
      <c r="C248" s="6">
        <v>5139</v>
      </c>
      <c r="D248" s="6">
        <v>31106000000</v>
      </c>
      <c r="E248" s="6"/>
      <c r="F248" s="7">
        <v>0</v>
      </c>
      <c r="G248" s="7">
        <v>36.328000000000003</v>
      </c>
      <c r="H248" s="7">
        <v>0</v>
      </c>
      <c r="I248" s="7">
        <v>0</v>
      </c>
      <c r="J248" s="7">
        <v>0</v>
      </c>
      <c r="K248" s="7"/>
      <c r="L248" s="8" t="s">
        <v>573</v>
      </c>
      <c r="M248" s="8" t="s">
        <v>82</v>
      </c>
      <c r="N248" s="8"/>
      <c r="O248" s="8" t="s">
        <v>127</v>
      </c>
    </row>
    <row r="249" spans="1:15" x14ac:dyDescent="0.25">
      <c r="A249" s="6">
        <v>3</v>
      </c>
      <c r="B249" s="6">
        <v>3639</v>
      </c>
      <c r="C249" s="6">
        <v>5169</v>
      </c>
      <c r="D249" s="6">
        <v>31106000000</v>
      </c>
      <c r="E249" s="6"/>
      <c r="F249" s="7">
        <v>0</v>
      </c>
      <c r="G249" s="7">
        <v>16.818999999999999</v>
      </c>
      <c r="H249" s="7">
        <v>0</v>
      </c>
      <c r="I249" s="7">
        <v>0</v>
      </c>
      <c r="J249" s="7">
        <v>0</v>
      </c>
      <c r="K249" s="7"/>
      <c r="L249" s="8" t="s">
        <v>573</v>
      </c>
      <c r="M249" s="8" t="s">
        <v>84</v>
      </c>
      <c r="N249" s="8"/>
      <c r="O249" s="8" t="s">
        <v>127</v>
      </c>
    </row>
    <row r="250" spans="1:15" x14ac:dyDescent="0.25">
      <c r="A250" s="66"/>
      <c r="B250" s="66"/>
      <c r="C250" s="66"/>
      <c r="D250" s="66"/>
      <c r="E250" s="66"/>
      <c r="F250" s="67"/>
      <c r="G250" s="67"/>
      <c r="H250" s="67"/>
      <c r="I250" s="67"/>
      <c r="J250" s="67"/>
      <c r="K250" s="67"/>
      <c r="L250" s="68"/>
      <c r="M250" s="68"/>
      <c r="N250" s="68"/>
      <c r="O250" s="68"/>
    </row>
    <row r="251" spans="1:15" x14ac:dyDescent="0.25">
      <c r="A251" s="17"/>
      <c r="B251" s="17" t="s">
        <v>573</v>
      </c>
      <c r="C251" s="17"/>
      <c r="D251" s="17"/>
      <c r="E251" s="17"/>
      <c r="F251" s="80">
        <v>0</v>
      </c>
      <c r="G251" s="80">
        <v>61.012</v>
      </c>
      <c r="H251" s="80">
        <v>0</v>
      </c>
      <c r="I251" s="80">
        <v>0</v>
      </c>
      <c r="J251" s="80">
        <f>SUM(J246:J250)</f>
        <v>0</v>
      </c>
      <c r="K251" s="80"/>
      <c r="L251" s="18"/>
      <c r="M251" s="18"/>
      <c r="N251" s="18"/>
      <c r="O251" s="18"/>
    </row>
    <row r="252" spans="1:15" x14ac:dyDescent="0.25">
      <c r="A252" s="66"/>
      <c r="B252" s="66"/>
      <c r="C252" s="66"/>
      <c r="D252" s="66"/>
      <c r="E252" s="66"/>
      <c r="F252" s="67"/>
      <c r="G252" s="67"/>
      <c r="H252" s="67"/>
      <c r="I252" s="67"/>
      <c r="J252" s="67"/>
      <c r="K252" s="67"/>
      <c r="L252" s="68"/>
      <c r="M252" s="68"/>
      <c r="N252" s="68"/>
      <c r="O252" s="68"/>
    </row>
    <row r="253" spans="1:15" x14ac:dyDescent="0.25">
      <c r="A253" s="6">
        <v>3</v>
      </c>
      <c r="B253" s="6">
        <v>6171</v>
      </c>
      <c r="C253" s="6">
        <v>5011</v>
      </c>
      <c r="D253" s="6">
        <v>31107000000</v>
      </c>
      <c r="E253" s="6">
        <v>13233</v>
      </c>
      <c r="F253" s="7">
        <v>0</v>
      </c>
      <c r="G253" s="7">
        <v>218.03299999999999</v>
      </c>
      <c r="H253" s="7">
        <v>150</v>
      </c>
      <c r="I253" s="7">
        <v>0</v>
      </c>
      <c r="J253" s="7">
        <v>0</v>
      </c>
      <c r="K253" s="7"/>
      <c r="L253" s="8" t="s">
        <v>535</v>
      </c>
      <c r="M253" s="8" t="s">
        <v>190</v>
      </c>
      <c r="N253" s="8" t="s">
        <v>170</v>
      </c>
      <c r="O253" s="8" t="s">
        <v>47</v>
      </c>
    </row>
    <row r="254" spans="1:15" x14ac:dyDescent="0.25">
      <c r="A254" s="6">
        <v>3</v>
      </c>
      <c r="B254" s="6">
        <v>6171</v>
      </c>
      <c r="C254" s="6">
        <v>5011</v>
      </c>
      <c r="D254" s="6">
        <v>31107000000</v>
      </c>
      <c r="E254" s="6"/>
      <c r="F254" s="7">
        <v>0</v>
      </c>
      <c r="G254" s="7">
        <v>0</v>
      </c>
      <c r="H254" s="7">
        <v>450</v>
      </c>
      <c r="I254" s="7">
        <v>32.756</v>
      </c>
      <c r="J254" s="7">
        <v>600</v>
      </c>
      <c r="K254" s="7"/>
      <c r="L254" s="8" t="s">
        <v>535</v>
      </c>
      <c r="M254" s="8" t="s">
        <v>190</v>
      </c>
      <c r="N254" s="8"/>
      <c r="O254" s="8" t="s">
        <v>47</v>
      </c>
    </row>
    <row r="255" spans="1:15" x14ac:dyDescent="0.25">
      <c r="A255" s="6">
        <v>3</v>
      </c>
      <c r="B255" s="6">
        <v>6171</v>
      </c>
      <c r="C255" s="6">
        <v>5031</v>
      </c>
      <c r="D255" s="6">
        <v>31107000000</v>
      </c>
      <c r="E255" s="6">
        <v>13233</v>
      </c>
      <c r="F255" s="7">
        <v>0</v>
      </c>
      <c r="G255" s="7">
        <v>58.145000000000003</v>
      </c>
      <c r="H255" s="7">
        <v>40</v>
      </c>
      <c r="I255" s="7">
        <v>0</v>
      </c>
      <c r="J255" s="7">
        <v>0</v>
      </c>
      <c r="K255" s="7"/>
      <c r="L255" s="8" t="s">
        <v>535</v>
      </c>
      <c r="M255" s="8" t="s">
        <v>191</v>
      </c>
      <c r="N255" s="8" t="s">
        <v>170</v>
      </c>
      <c r="O255" s="8" t="s">
        <v>47</v>
      </c>
    </row>
    <row r="256" spans="1:15" x14ac:dyDescent="0.25">
      <c r="A256" s="6">
        <v>3</v>
      </c>
      <c r="B256" s="6">
        <v>6171</v>
      </c>
      <c r="C256" s="6">
        <v>5031</v>
      </c>
      <c r="D256" s="6">
        <v>31107000000</v>
      </c>
      <c r="E256" s="6"/>
      <c r="F256" s="7">
        <v>0</v>
      </c>
      <c r="G256" s="7">
        <v>0</v>
      </c>
      <c r="H256" s="7">
        <v>119</v>
      </c>
      <c r="I256" s="7">
        <v>4.5529999999999999</v>
      </c>
      <c r="J256" s="7">
        <v>150</v>
      </c>
      <c r="K256" s="7"/>
      <c r="L256" s="8" t="s">
        <v>535</v>
      </c>
      <c r="M256" s="8" t="s">
        <v>191</v>
      </c>
      <c r="N256" s="8"/>
      <c r="O256" s="8" t="s">
        <v>47</v>
      </c>
    </row>
    <row r="257" spans="1:15" x14ac:dyDescent="0.25">
      <c r="A257" s="6">
        <v>3</v>
      </c>
      <c r="B257" s="6">
        <v>6171</v>
      </c>
      <c r="C257" s="6">
        <v>5032</v>
      </c>
      <c r="D257" s="6">
        <v>31107000000</v>
      </c>
      <c r="E257" s="6">
        <v>13233</v>
      </c>
      <c r="F257" s="7">
        <v>0</v>
      </c>
      <c r="G257" s="7">
        <v>20.931000000000001</v>
      </c>
      <c r="H257" s="7">
        <v>14</v>
      </c>
      <c r="I257" s="7">
        <v>0</v>
      </c>
      <c r="J257" s="7">
        <v>0</v>
      </c>
      <c r="K257" s="7"/>
      <c r="L257" s="8" t="s">
        <v>535</v>
      </c>
      <c r="M257" s="8" t="s">
        <v>192</v>
      </c>
      <c r="N257" s="8" t="s">
        <v>170</v>
      </c>
      <c r="O257" s="8" t="s">
        <v>47</v>
      </c>
    </row>
    <row r="258" spans="1:15" x14ac:dyDescent="0.25">
      <c r="A258" s="6">
        <v>3</v>
      </c>
      <c r="B258" s="6">
        <v>6171</v>
      </c>
      <c r="C258" s="6">
        <v>5032</v>
      </c>
      <c r="D258" s="6">
        <v>31107000000</v>
      </c>
      <c r="E258" s="6"/>
      <c r="F258" s="7">
        <v>0</v>
      </c>
      <c r="G258" s="7">
        <v>0</v>
      </c>
      <c r="H258" s="7">
        <v>40</v>
      </c>
      <c r="I258" s="7">
        <v>1.639</v>
      </c>
      <c r="J258" s="7">
        <v>60</v>
      </c>
      <c r="K258" s="7"/>
      <c r="L258" s="8" t="s">
        <v>535</v>
      </c>
      <c r="M258" s="8" t="s">
        <v>192</v>
      </c>
      <c r="N258" s="8"/>
      <c r="O258" s="8" t="s">
        <v>47</v>
      </c>
    </row>
    <row r="259" spans="1:15" x14ac:dyDescent="0.25">
      <c r="A259" s="6">
        <v>3</v>
      </c>
      <c r="B259" s="6">
        <v>6171</v>
      </c>
      <c r="C259" s="6">
        <v>5137</v>
      </c>
      <c r="D259" s="6">
        <v>31107000000</v>
      </c>
      <c r="E259" s="6">
        <v>13233</v>
      </c>
      <c r="F259" s="7">
        <v>0</v>
      </c>
      <c r="G259" s="7">
        <v>36.292999999999999</v>
      </c>
      <c r="H259" s="7">
        <v>25</v>
      </c>
      <c r="I259" s="7">
        <v>0</v>
      </c>
      <c r="J259" s="7">
        <v>0</v>
      </c>
      <c r="K259" s="7"/>
      <c r="L259" s="8" t="s">
        <v>535</v>
      </c>
      <c r="M259" s="8" t="s">
        <v>81</v>
      </c>
      <c r="N259" s="8" t="s">
        <v>170</v>
      </c>
      <c r="O259" s="8" t="s">
        <v>47</v>
      </c>
    </row>
    <row r="260" spans="1:15" x14ac:dyDescent="0.25">
      <c r="A260" s="6">
        <v>3</v>
      </c>
      <c r="B260" s="6">
        <v>6171</v>
      </c>
      <c r="C260" s="6">
        <v>5137</v>
      </c>
      <c r="D260" s="6">
        <v>31107000000</v>
      </c>
      <c r="E260" s="6"/>
      <c r="F260" s="7">
        <v>0</v>
      </c>
      <c r="G260" s="7">
        <v>0</v>
      </c>
      <c r="H260" s="7">
        <v>75</v>
      </c>
      <c r="I260" s="7">
        <v>0</v>
      </c>
      <c r="J260" s="7">
        <v>10</v>
      </c>
      <c r="K260" s="7"/>
      <c r="L260" s="8" t="s">
        <v>535</v>
      </c>
      <c r="M260" s="8" t="s">
        <v>81</v>
      </c>
      <c r="N260" s="8"/>
      <c r="O260" s="8" t="s">
        <v>47</v>
      </c>
    </row>
    <row r="261" spans="1:15" x14ac:dyDescent="0.25">
      <c r="A261" s="6">
        <v>3</v>
      </c>
      <c r="B261" s="6">
        <v>6171</v>
      </c>
      <c r="C261" s="6">
        <v>5139</v>
      </c>
      <c r="D261" s="6">
        <v>31107000000</v>
      </c>
      <c r="E261" s="6">
        <v>13233</v>
      </c>
      <c r="F261" s="7">
        <v>0</v>
      </c>
      <c r="G261" s="7">
        <v>12.771000000000001</v>
      </c>
      <c r="H261" s="7">
        <v>10</v>
      </c>
      <c r="I261" s="7">
        <v>0</v>
      </c>
      <c r="J261" s="7">
        <v>0</v>
      </c>
      <c r="K261" s="7"/>
      <c r="L261" s="8" t="s">
        <v>535</v>
      </c>
      <c r="M261" s="8" t="s">
        <v>82</v>
      </c>
      <c r="N261" s="8" t="s">
        <v>170</v>
      </c>
      <c r="O261" s="8" t="s">
        <v>47</v>
      </c>
    </row>
    <row r="262" spans="1:15" x14ac:dyDescent="0.25">
      <c r="A262" s="6">
        <v>3</v>
      </c>
      <c r="B262" s="6">
        <v>6171</v>
      </c>
      <c r="C262" s="6">
        <v>5139</v>
      </c>
      <c r="D262" s="6">
        <v>31107000000</v>
      </c>
      <c r="E262" s="6"/>
      <c r="F262" s="7">
        <v>0</v>
      </c>
      <c r="G262" s="7">
        <v>0</v>
      </c>
      <c r="H262" s="7">
        <v>40</v>
      </c>
      <c r="I262" s="7">
        <v>4.968</v>
      </c>
      <c r="J262" s="7">
        <v>100</v>
      </c>
      <c r="K262" s="7"/>
      <c r="L262" s="8" t="s">
        <v>535</v>
      </c>
      <c r="M262" s="8" t="s">
        <v>82</v>
      </c>
      <c r="N262" s="8"/>
      <c r="O262" s="8" t="s">
        <v>47</v>
      </c>
    </row>
    <row r="263" spans="1:15" x14ac:dyDescent="0.25">
      <c r="A263" s="6">
        <v>3</v>
      </c>
      <c r="B263" s="6">
        <v>6171</v>
      </c>
      <c r="C263" s="6">
        <v>5162</v>
      </c>
      <c r="D263" s="6">
        <v>31107000000</v>
      </c>
      <c r="E263" s="6">
        <v>13233</v>
      </c>
      <c r="F263" s="7">
        <v>0</v>
      </c>
      <c r="G263" s="7">
        <v>0.65546000000000004</v>
      </c>
      <c r="H263" s="7">
        <v>2</v>
      </c>
      <c r="I263" s="7">
        <v>0</v>
      </c>
      <c r="J263" s="7">
        <v>0</v>
      </c>
      <c r="K263" s="7"/>
      <c r="L263" s="8" t="s">
        <v>535</v>
      </c>
      <c r="M263" s="8" t="s">
        <v>145</v>
      </c>
      <c r="N263" s="8" t="s">
        <v>170</v>
      </c>
      <c r="O263" s="8" t="s">
        <v>47</v>
      </c>
    </row>
    <row r="264" spans="1:15" x14ac:dyDescent="0.25">
      <c r="A264" s="6">
        <v>3</v>
      </c>
      <c r="B264" s="6">
        <v>6171</v>
      </c>
      <c r="C264" s="6">
        <v>5162</v>
      </c>
      <c r="D264" s="6">
        <v>31107000000</v>
      </c>
      <c r="E264" s="6"/>
      <c r="F264" s="7">
        <v>0</v>
      </c>
      <c r="G264" s="7">
        <v>0</v>
      </c>
      <c r="H264" s="7">
        <v>3</v>
      </c>
      <c r="I264" s="7">
        <v>1.3897299999999999</v>
      </c>
      <c r="J264" s="7">
        <v>5</v>
      </c>
      <c r="K264" s="7"/>
      <c r="L264" s="8" t="s">
        <v>535</v>
      </c>
      <c r="M264" s="8" t="s">
        <v>145</v>
      </c>
      <c r="N264" s="8"/>
      <c r="O264" s="8" t="s">
        <v>47</v>
      </c>
    </row>
    <row r="265" spans="1:15" x14ac:dyDescent="0.25">
      <c r="A265" s="6">
        <v>3</v>
      </c>
      <c r="B265" s="6">
        <v>6171</v>
      </c>
      <c r="C265" s="6">
        <v>5169</v>
      </c>
      <c r="D265" s="6">
        <v>31107000000</v>
      </c>
      <c r="E265" s="6">
        <v>13233</v>
      </c>
      <c r="F265" s="7">
        <v>0</v>
      </c>
      <c r="G265" s="7">
        <v>937.19817</v>
      </c>
      <c r="H265" s="7">
        <v>852</v>
      </c>
      <c r="I265" s="7">
        <v>0</v>
      </c>
      <c r="J265" s="7">
        <v>0</v>
      </c>
      <c r="K265" s="7"/>
      <c r="L265" s="8" t="s">
        <v>535</v>
      </c>
      <c r="M265" s="8" t="s">
        <v>84</v>
      </c>
      <c r="N265" s="8" t="s">
        <v>170</v>
      </c>
      <c r="O265" s="8" t="s">
        <v>47</v>
      </c>
    </row>
    <row r="266" spans="1:15" x14ac:dyDescent="0.25">
      <c r="A266" s="6">
        <v>3</v>
      </c>
      <c r="B266" s="6">
        <v>6171</v>
      </c>
      <c r="C266" s="6">
        <v>5169</v>
      </c>
      <c r="D266" s="6">
        <v>31107000000</v>
      </c>
      <c r="E266" s="6"/>
      <c r="F266" s="7">
        <v>0</v>
      </c>
      <c r="G266" s="7">
        <v>0</v>
      </c>
      <c r="H266" s="7">
        <v>2648</v>
      </c>
      <c r="I266" s="7">
        <v>1465.5514499999999</v>
      </c>
      <c r="J266" s="7">
        <v>3570</v>
      </c>
      <c r="K266" s="7"/>
      <c r="L266" s="8" t="s">
        <v>535</v>
      </c>
      <c r="M266" s="8" t="s">
        <v>84</v>
      </c>
      <c r="N266" s="8"/>
      <c r="O266" s="8" t="s">
        <v>47</v>
      </c>
    </row>
    <row r="267" spans="1:15" x14ac:dyDescent="0.25">
      <c r="A267" s="6">
        <v>3</v>
      </c>
      <c r="B267" s="6">
        <v>6171</v>
      </c>
      <c r="C267" s="6">
        <v>5173</v>
      </c>
      <c r="D267" s="6">
        <v>31107000000</v>
      </c>
      <c r="E267" s="6">
        <v>13233</v>
      </c>
      <c r="F267" s="7">
        <v>0</v>
      </c>
      <c r="G267" s="7">
        <v>0</v>
      </c>
      <c r="H267" s="7">
        <v>3</v>
      </c>
      <c r="I267" s="7">
        <v>0</v>
      </c>
      <c r="J267" s="7">
        <v>0</v>
      </c>
      <c r="K267" s="7"/>
      <c r="L267" s="8" t="s">
        <v>535</v>
      </c>
      <c r="M267" s="8" t="s">
        <v>195</v>
      </c>
      <c r="N267" s="8" t="s">
        <v>170</v>
      </c>
      <c r="O267" s="8" t="s">
        <v>47</v>
      </c>
    </row>
    <row r="268" spans="1:15" x14ac:dyDescent="0.25">
      <c r="A268" s="6">
        <v>3</v>
      </c>
      <c r="B268" s="6">
        <v>6171</v>
      </c>
      <c r="C268" s="6">
        <v>5173</v>
      </c>
      <c r="D268" s="6">
        <v>31107000000</v>
      </c>
      <c r="E268" s="6"/>
      <c r="F268" s="7">
        <v>0</v>
      </c>
      <c r="G268" s="7">
        <v>0</v>
      </c>
      <c r="H268" s="7">
        <v>29</v>
      </c>
      <c r="I268" s="7">
        <v>7.9000000000000001E-2</v>
      </c>
      <c r="J268" s="7">
        <v>5</v>
      </c>
      <c r="K268" s="7"/>
      <c r="L268" s="8" t="s">
        <v>535</v>
      </c>
      <c r="M268" s="8" t="s">
        <v>195</v>
      </c>
      <c r="N268" s="8"/>
      <c r="O268" s="8" t="s">
        <v>47</v>
      </c>
    </row>
    <row r="269" spans="1:15" x14ac:dyDescent="0.25">
      <c r="A269" s="66"/>
      <c r="B269" s="66"/>
      <c r="C269" s="66"/>
      <c r="D269" s="66"/>
      <c r="E269" s="66"/>
      <c r="F269" s="67"/>
      <c r="G269" s="67"/>
      <c r="H269" s="67"/>
      <c r="I269" s="67"/>
      <c r="J269" s="67"/>
      <c r="K269" s="67"/>
      <c r="L269" s="68"/>
      <c r="M269" s="68"/>
      <c r="N269" s="68"/>
      <c r="O269" s="68"/>
    </row>
    <row r="270" spans="1:15" x14ac:dyDescent="0.25">
      <c r="A270" s="17"/>
      <c r="B270" s="17" t="s">
        <v>535</v>
      </c>
      <c r="C270" s="17"/>
      <c r="D270" s="17"/>
      <c r="E270" s="17"/>
      <c r="F270" s="80">
        <v>0</v>
      </c>
      <c r="G270" s="80">
        <v>1284.0266300000001</v>
      </c>
      <c r="H270" s="80">
        <v>4500</v>
      </c>
      <c r="I270" s="80">
        <v>1510.9361799999999</v>
      </c>
      <c r="J270" s="80">
        <f t="shared" ref="J270" si="47">SUM(J252:J269)</f>
        <v>4500</v>
      </c>
      <c r="K270" s="80"/>
      <c r="L270" s="18"/>
      <c r="M270" s="18"/>
      <c r="N270" s="18"/>
      <c r="O270" s="18"/>
    </row>
    <row r="271" spans="1:15" x14ac:dyDescent="0.25">
      <c r="A271" s="66"/>
      <c r="B271" s="66"/>
      <c r="C271" s="66"/>
      <c r="D271" s="66"/>
      <c r="E271" s="66"/>
      <c r="F271" s="67"/>
      <c r="G271" s="67"/>
      <c r="H271" s="67"/>
      <c r="I271" s="67"/>
      <c r="J271" s="67"/>
      <c r="K271" s="67"/>
      <c r="L271" s="68"/>
      <c r="M271" s="68"/>
      <c r="N271" s="68"/>
      <c r="O271" s="68"/>
    </row>
    <row r="272" spans="1:15" x14ac:dyDescent="0.25">
      <c r="A272" s="6">
        <v>3</v>
      </c>
      <c r="B272" s="6">
        <v>3745</v>
      </c>
      <c r="C272" s="6">
        <v>5169</v>
      </c>
      <c r="D272" s="6">
        <v>31108000000</v>
      </c>
      <c r="E272" s="6">
        <v>4</v>
      </c>
      <c r="F272" s="7">
        <v>0</v>
      </c>
      <c r="G272" s="7">
        <v>0.25409999999999999</v>
      </c>
      <c r="H272" s="7">
        <v>0</v>
      </c>
      <c r="I272" s="7">
        <v>11.616</v>
      </c>
      <c r="J272" s="7">
        <v>0</v>
      </c>
      <c r="K272" s="7"/>
      <c r="L272" s="8" t="s">
        <v>574</v>
      </c>
      <c r="M272" s="8" t="s">
        <v>84</v>
      </c>
      <c r="N272" s="8" t="s">
        <v>570</v>
      </c>
      <c r="O272" s="8" t="s">
        <v>158</v>
      </c>
    </row>
    <row r="273" spans="1:15" x14ac:dyDescent="0.25">
      <c r="A273" s="6">
        <v>3</v>
      </c>
      <c r="B273" s="6">
        <v>3745</v>
      </c>
      <c r="C273" s="6">
        <v>5169</v>
      </c>
      <c r="D273" s="6">
        <v>31108000000</v>
      </c>
      <c r="E273" s="6"/>
      <c r="F273" s="7">
        <v>0</v>
      </c>
      <c r="G273" s="7">
        <v>0</v>
      </c>
      <c r="H273" s="7">
        <v>1000</v>
      </c>
      <c r="I273" s="7">
        <v>0</v>
      </c>
      <c r="J273" s="7">
        <v>300</v>
      </c>
      <c r="K273" s="7"/>
      <c r="L273" s="8" t="s">
        <v>574</v>
      </c>
      <c r="M273" s="8" t="s">
        <v>84</v>
      </c>
      <c r="N273" s="8"/>
      <c r="O273" s="8" t="s">
        <v>158</v>
      </c>
    </row>
    <row r="274" spans="1:15" x14ac:dyDescent="0.25">
      <c r="A274" s="6">
        <v>3</v>
      </c>
      <c r="B274" s="6">
        <v>3745</v>
      </c>
      <c r="C274" s="6">
        <v>6124</v>
      </c>
      <c r="D274" s="6">
        <v>31108000000</v>
      </c>
      <c r="E274" s="6"/>
      <c r="F274" s="7">
        <v>0</v>
      </c>
      <c r="G274" s="7">
        <v>0</v>
      </c>
      <c r="H274" s="7">
        <v>2350</v>
      </c>
      <c r="I274" s="7">
        <v>0</v>
      </c>
      <c r="J274" s="7">
        <v>1700</v>
      </c>
      <c r="K274" s="7"/>
      <c r="L274" s="8" t="s">
        <v>574</v>
      </c>
      <c r="M274" s="8" t="s">
        <v>575</v>
      </c>
      <c r="N274" s="8"/>
      <c r="O274" s="8" t="s">
        <v>158</v>
      </c>
    </row>
    <row r="275" spans="1:15" x14ac:dyDescent="0.25">
      <c r="A275" s="66"/>
      <c r="B275" s="66"/>
      <c r="C275" s="66"/>
      <c r="D275" s="66"/>
      <c r="E275" s="66"/>
      <c r="F275" s="67"/>
      <c r="G275" s="67"/>
      <c r="H275" s="67"/>
      <c r="I275" s="67"/>
      <c r="J275" s="67"/>
      <c r="K275" s="67"/>
      <c r="L275" s="68"/>
      <c r="M275" s="68"/>
      <c r="N275" s="68"/>
      <c r="O275" s="68"/>
    </row>
    <row r="276" spans="1:15" x14ac:dyDescent="0.25">
      <c r="A276" s="17"/>
      <c r="B276" s="17" t="s">
        <v>574</v>
      </c>
      <c r="C276" s="17"/>
      <c r="D276" s="17"/>
      <c r="E276" s="17"/>
      <c r="F276" s="80">
        <v>0</v>
      </c>
      <c r="G276" s="80">
        <v>0.25409999999999999</v>
      </c>
      <c r="H276" s="80">
        <v>3350</v>
      </c>
      <c r="I276" s="80">
        <v>11.616</v>
      </c>
      <c r="J276" s="80">
        <f t="shared" ref="J276" si="48">SUM(J271:J275)</f>
        <v>2000</v>
      </c>
      <c r="K276" s="80"/>
      <c r="L276" s="18"/>
      <c r="M276" s="18"/>
      <c r="N276" s="18"/>
      <c r="O276" s="18"/>
    </row>
    <row r="277" spans="1:15" x14ac:dyDescent="0.25">
      <c r="A277" s="66"/>
      <c r="B277" s="66"/>
      <c r="C277" s="66"/>
      <c r="D277" s="66"/>
      <c r="E277" s="66"/>
      <c r="F277" s="67"/>
      <c r="G277" s="67"/>
      <c r="H277" s="67"/>
      <c r="I277" s="67"/>
      <c r="J277" s="67"/>
      <c r="K277" s="67"/>
      <c r="L277" s="68"/>
      <c r="M277" s="68"/>
      <c r="N277" s="68"/>
      <c r="O277" s="68"/>
    </row>
    <row r="278" spans="1:15" x14ac:dyDescent="0.25">
      <c r="A278" s="6">
        <v>3</v>
      </c>
      <c r="B278" s="6">
        <v>3639</v>
      </c>
      <c r="C278" s="6">
        <v>5171</v>
      </c>
      <c r="D278" s="6">
        <v>31113000000</v>
      </c>
      <c r="E278" s="6"/>
      <c r="F278" s="7">
        <v>0</v>
      </c>
      <c r="G278" s="7">
        <v>12.09395</v>
      </c>
      <c r="H278" s="7">
        <v>0</v>
      </c>
      <c r="I278" s="7">
        <v>0</v>
      </c>
      <c r="J278" s="7">
        <v>0</v>
      </c>
      <c r="K278" s="7"/>
      <c r="L278" s="8" t="s">
        <v>536</v>
      </c>
      <c r="M278" s="8" t="s">
        <v>146</v>
      </c>
      <c r="N278" s="8"/>
      <c r="O278" s="8" t="s">
        <v>127</v>
      </c>
    </row>
    <row r="279" spans="1:15" x14ac:dyDescent="0.25">
      <c r="A279" s="6">
        <v>3</v>
      </c>
      <c r="B279" s="6">
        <v>3639</v>
      </c>
      <c r="C279" s="6">
        <v>6121</v>
      </c>
      <c r="D279" s="6">
        <v>31113000000</v>
      </c>
      <c r="E279" s="6"/>
      <c r="F279" s="7">
        <v>4660.1292000000003</v>
      </c>
      <c r="G279" s="7">
        <v>0</v>
      </c>
      <c r="H279" s="7">
        <v>0</v>
      </c>
      <c r="I279" s="7">
        <v>0</v>
      </c>
      <c r="J279" s="7">
        <v>0</v>
      </c>
      <c r="K279" s="7"/>
      <c r="L279" s="8" t="s">
        <v>536</v>
      </c>
      <c r="M279" s="8" t="s">
        <v>162</v>
      </c>
      <c r="N279" s="8"/>
      <c r="O279" s="8" t="s">
        <v>127</v>
      </c>
    </row>
    <row r="280" spans="1:15" x14ac:dyDescent="0.25">
      <c r="A280" s="6">
        <v>3</v>
      </c>
      <c r="B280" s="6">
        <v>3639</v>
      </c>
      <c r="C280" s="6">
        <v>6121</v>
      </c>
      <c r="D280" s="6">
        <v>31113000000</v>
      </c>
      <c r="E280" s="6"/>
      <c r="F280" s="7">
        <v>10216.1024</v>
      </c>
      <c r="G280" s="7">
        <v>99.547910000000002</v>
      </c>
      <c r="H280" s="7">
        <v>0</v>
      </c>
      <c r="I280" s="7">
        <v>0</v>
      </c>
      <c r="J280" s="7">
        <v>0</v>
      </c>
      <c r="K280" s="7"/>
      <c r="L280" s="8" t="s">
        <v>536</v>
      </c>
      <c r="M280" s="8" t="s">
        <v>162</v>
      </c>
      <c r="N280" s="8"/>
      <c r="O280" s="8" t="s">
        <v>127</v>
      </c>
    </row>
    <row r="281" spans="1:15" x14ac:dyDescent="0.25">
      <c r="A281" s="66"/>
      <c r="B281" s="66"/>
      <c r="C281" s="66"/>
      <c r="D281" s="66"/>
      <c r="E281" s="66"/>
      <c r="F281" s="67"/>
      <c r="G281" s="67"/>
      <c r="H281" s="67"/>
      <c r="I281" s="67"/>
      <c r="J281" s="67"/>
      <c r="K281" s="67"/>
      <c r="L281" s="68"/>
      <c r="M281" s="68"/>
      <c r="N281" s="68"/>
      <c r="O281" s="68"/>
    </row>
    <row r="282" spans="1:15" x14ac:dyDescent="0.25">
      <c r="A282" s="17"/>
      <c r="B282" s="17" t="s">
        <v>536</v>
      </c>
      <c r="C282" s="17"/>
      <c r="D282" s="17"/>
      <c r="E282" s="17"/>
      <c r="F282" s="80">
        <v>14876.231599999999</v>
      </c>
      <c r="G282" s="80">
        <v>111.64186000000001</v>
      </c>
      <c r="H282" s="80">
        <v>0</v>
      </c>
      <c r="I282" s="80">
        <v>0</v>
      </c>
      <c r="J282" s="80">
        <f t="shared" ref="J282" si="49">SUM(J277:J281)</f>
        <v>0</v>
      </c>
      <c r="K282" s="80"/>
      <c r="L282" s="18"/>
      <c r="M282" s="18"/>
      <c r="N282" s="18"/>
      <c r="O282" s="18"/>
    </row>
    <row r="283" spans="1:15" x14ac:dyDescent="0.25">
      <c r="A283" s="66"/>
      <c r="B283" s="66"/>
      <c r="C283" s="66"/>
      <c r="D283" s="66"/>
      <c r="E283" s="66"/>
      <c r="F283" s="67"/>
      <c r="G283" s="67"/>
      <c r="H283" s="67"/>
      <c r="I283" s="67"/>
      <c r="J283" s="67"/>
      <c r="K283" s="67"/>
      <c r="L283" s="68"/>
      <c r="M283" s="68"/>
      <c r="N283" s="68"/>
      <c r="O283" s="68"/>
    </row>
    <row r="284" spans="1:15" x14ac:dyDescent="0.25">
      <c r="A284" s="6">
        <v>3</v>
      </c>
      <c r="B284" s="6">
        <v>3639</v>
      </c>
      <c r="C284" s="6">
        <v>6121</v>
      </c>
      <c r="D284" s="6">
        <v>31116000000</v>
      </c>
      <c r="E284" s="6"/>
      <c r="F284" s="7">
        <v>1799.4358099999999</v>
      </c>
      <c r="G284" s="7">
        <v>0</v>
      </c>
      <c r="H284" s="7">
        <v>0</v>
      </c>
      <c r="I284" s="7">
        <v>0</v>
      </c>
      <c r="J284" s="7">
        <v>0</v>
      </c>
      <c r="K284" s="7"/>
      <c r="L284" s="8" t="s">
        <v>576</v>
      </c>
      <c r="M284" s="8" t="s">
        <v>162</v>
      </c>
      <c r="N284" s="8"/>
      <c r="O284" s="8" t="s">
        <v>127</v>
      </c>
    </row>
    <row r="285" spans="1:15" x14ac:dyDescent="0.25">
      <c r="A285" s="66"/>
      <c r="B285" s="66"/>
      <c r="C285" s="66"/>
      <c r="D285" s="66"/>
      <c r="E285" s="66"/>
      <c r="F285" s="67"/>
      <c r="G285" s="67"/>
      <c r="H285" s="67"/>
      <c r="I285" s="67"/>
      <c r="J285" s="67"/>
      <c r="K285" s="67"/>
      <c r="L285" s="68"/>
      <c r="M285" s="68"/>
      <c r="N285" s="68"/>
      <c r="O285" s="68"/>
    </row>
    <row r="286" spans="1:15" x14ac:dyDescent="0.25">
      <c r="A286" s="17"/>
      <c r="B286" s="17" t="s">
        <v>576</v>
      </c>
      <c r="C286" s="17"/>
      <c r="D286" s="17"/>
      <c r="E286" s="17"/>
      <c r="F286" s="80">
        <v>1799.4358099999999</v>
      </c>
      <c r="G286" s="80">
        <v>0</v>
      </c>
      <c r="H286" s="80">
        <v>0</v>
      </c>
      <c r="I286" s="80">
        <v>0</v>
      </c>
      <c r="J286" s="80">
        <f t="shared" ref="J286" si="50">SUM(J283:J285)</f>
        <v>0</v>
      </c>
      <c r="K286" s="80"/>
      <c r="L286" s="18"/>
      <c r="M286" s="18"/>
      <c r="N286" s="18"/>
      <c r="O286" s="18"/>
    </row>
    <row r="287" spans="1:15" x14ac:dyDescent="0.25">
      <c r="A287" s="66"/>
      <c r="B287" s="66"/>
      <c r="C287" s="66"/>
      <c r="D287" s="66"/>
      <c r="E287" s="66"/>
      <c r="F287" s="67"/>
      <c r="G287" s="67"/>
      <c r="H287" s="67"/>
      <c r="I287" s="67"/>
      <c r="J287" s="67"/>
      <c r="K287" s="67"/>
      <c r="L287" s="68"/>
      <c r="M287" s="68"/>
      <c r="N287" s="68"/>
      <c r="O287" s="68"/>
    </row>
    <row r="288" spans="1:15" x14ac:dyDescent="0.25">
      <c r="A288" s="6">
        <v>3</v>
      </c>
      <c r="B288" s="6">
        <v>3639</v>
      </c>
      <c r="C288" s="6">
        <v>6121</v>
      </c>
      <c r="D288" s="6">
        <v>31117000000</v>
      </c>
      <c r="E288" s="6"/>
      <c r="F288" s="7">
        <v>7473.9327599999997</v>
      </c>
      <c r="G288" s="7">
        <v>0</v>
      </c>
      <c r="H288" s="7">
        <v>0</v>
      </c>
      <c r="I288" s="7">
        <v>0</v>
      </c>
      <c r="J288" s="7">
        <v>0</v>
      </c>
      <c r="K288" s="7"/>
      <c r="L288" s="8" t="s">
        <v>539</v>
      </c>
      <c r="M288" s="8" t="s">
        <v>162</v>
      </c>
      <c r="N288" s="8"/>
      <c r="O288" s="8" t="s">
        <v>127</v>
      </c>
    </row>
    <row r="289" spans="1:15" x14ac:dyDescent="0.25">
      <c r="A289" s="66"/>
      <c r="B289" s="66"/>
      <c r="C289" s="66"/>
      <c r="D289" s="66"/>
      <c r="E289" s="66"/>
      <c r="F289" s="67"/>
      <c r="G289" s="67"/>
      <c r="H289" s="67"/>
      <c r="I289" s="67"/>
      <c r="J289" s="67"/>
      <c r="K289" s="67"/>
      <c r="L289" s="68"/>
      <c r="M289" s="68"/>
      <c r="N289" s="68"/>
      <c r="O289" s="68"/>
    </row>
    <row r="290" spans="1:15" x14ac:dyDescent="0.25">
      <c r="A290" s="17"/>
      <c r="B290" s="17" t="s">
        <v>539</v>
      </c>
      <c r="C290" s="17"/>
      <c r="D290" s="17"/>
      <c r="E290" s="17"/>
      <c r="F290" s="80">
        <v>7473.9327599999997</v>
      </c>
      <c r="G290" s="80">
        <v>0</v>
      </c>
      <c r="H290" s="80">
        <v>0</v>
      </c>
      <c r="I290" s="80">
        <v>0</v>
      </c>
      <c r="J290" s="80">
        <f t="shared" ref="J290" si="51">SUM(J287:J289)</f>
        <v>0</v>
      </c>
      <c r="K290" s="80"/>
      <c r="L290" s="18"/>
      <c r="M290" s="18"/>
      <c r="N290" s="18"/>
      <c r="O290" s="18"/>
    </row>
    <row r="291" spans="1:15" x14ac:dyDescent="0.25">
      <c r="A291" s="66"/>
      <c r="B291" s="66"/>
      <c r="C291" s="66"/>
      <c r="D291" s="66"/>
      <c r="E291" s="66"/>
      <c r="F291" s="67"/>
      <c r="G291" s="67"/>
      <c r="H291" s="67"/>
      <c r="I291" s="67"/>
      <c r="J291" s="67"/>
      <c r="K291" s="67"/>
      <c r="L291" s="68"/>
      <c r="M291" s="68"/>
      <c r="N291" s="68"/>
      <c r="O291" s="68"/>
    </row>
    <row r="292" spans="1:15" x14ac:dyDescent="0.25">
      <c r="A292" s="6">
        <v>3</v>
      </c>
      <c r="B292" s="6">
        <v>3639</v>
      </c>
      <c r="C292" s="6">
        <v>6121</v>
      </c>
      <c r="D292" s="6">
        <v>31118000000</v>
      </c>
      <c r="E292" s="6">
        <v>4</v>
      </c>
      <c r="F292" s="7">
        <v>0</v>
      </c>
      <c r="G292" s="7">
        <v>24.2</v>
      </c>
      <c r="H292" s="7">
        <v>0</v>
      </c>
      <c r="I292" s="7">
        <v>0</v>
      </c>
      <c r="J292" s="7">
        <v>0</v>
      </c>
      <c r="K292" s="7"/>
      <c r="L292" s="8" t="s">
        <v>577</v>
      </c>
      <c r="M292" s="8" t="s">
        <v>162</v>
      </c>
      <c r="N292" s="8" t="s">
        <v>570</v>
      </c>
      <c r="O292" s="8" t="s">
        <v>127</v>
      </c>
    </row>
    <row r="293" spans="1:15" x14ac:dyDescent="0.25">
      <c r="A293" s="6">
        <v>3</v>
      </c>
      <c r="B293" s="6">
        <v>3639</v>
      </c>
      <c r="C293" s="6">
        <v>6121</v>
      </c>
      <c r="D293" s="6">
        <v>31118000000</v>
      </c>
      <c r="E293" s="6"/>
      <c r="F293" s="7">
        <v>0</v>
      </c>
      <c r="G293" s="7">
        <v>0</v>
      </c>
      <c r="H293" s="7">
        <v>2300</v>
      </c>
      <c r="I293" s="7">
        <v>2140.1669299999999</v>
      </c>
      <c r="J293" s="7">
        <v>0</v>
      </c>
      <c r="K293" s="7"/>
      <c r="L293" s="8" t="s">
        <v>577</v>
      </c>
      <c r="M293" s="8" t="s">
        <v>162</v>
      </c>
      <c r="N293" s="8"/>
      <c r="O293" s="8" t="s">
        <v>127</v>
      </c>
    </row>
    <row r="294" spans="1:15" x14ac:dyDescent="0.25">
      <c r="A294" s="66"/>
      <c r="B294" s="66"/>
      <c r="C294" s="66"/>
      <c r="D294" s="66"/>
      <c r="E294" s="66"/>
      <c r="F294" s="67"/>
      <c r="G294" s="67"/>
      <c r="H294" s="67"/>
      <c r="I294" s="67"/>
      <c r="J294" s="67"/>
      <c r="K294" s="67"/>
      <c r="L294" s="68"/>
      <c r="M294" s="68"/>
      <c r="N294" s="68"/>
      <c r="O294" s="68"/>
    </row>
    <row r="295" spans="1:15" x14ac:dyDescent="0.25">
      <c r="A295" s="17"/>
      <c r="B295" s="17" t="s">
        <v>577</v>
      </c>
      <c r="C295" s="17"/>
      <c r="D295" s="17"/>
      <c r="E295" s="17"/>
      <c r="F295" s="80">
        <v>0</v>
      </c>
      <c r="G295" s="80">
        <v>24.2</v>
      </c>
      <c r="H295" s="80">
        <v>2300</v>
      </c>
      <c r="I295" s="80">
        <v>2140.1669299999999</v>
      </c>
      <c r="J295" s="80">
        <f t="shared" ref="J295" si="52">SUM(J291:J294)</f>
        <v>0</v>
      </c>
      <c r="K295" s="80"/>
      <c r="L295" s="18"/>
      <c r="M295" s="18"/>
      <c r="N295" s="18"/>
      <c r="O295" s="18"/>
    </row>
    <row r="296" spans="1:15" x14ac:dyDescent="0.25">
      <c r="A296" s="66"/>
      <c r="B296" s="66"/>
      <c r="C296" s="66"/>
      <c r="D296" s="66"/>
      <c r="E296" s="66"/>
      <c r="F296" s="67"/>
      <c r="G296" s="67"/>
      <c r="H296" s="67"/>
      <c r="I296" s="67"/>
      <c r="J296" s="67"/>
      <c r="K296" s="67"/>
      <c r="L296" s="68"/>
      <c r="M296" s="68"/>
      <c r="N296" s="68"/>
      <c r="O296" s="68"/>
    </row>
    <row r="297" spans="1:15" x14ac:dyDescent="0.25">
      <c r="A297" s="6">
        <v>3</v>
      </c>
      <c r="B297" s="6">
        <v>3639</v>
      </c>
      <c r="C297" s="6">
        <v>6121</v>
      </c>
      <c r="D297" s="6">
        <v>31119000000</v>
      </c>
      <c r="E297" s="6">
        <v>401</v>
      </c>
      <c r="F297" s="7">
        <v>8165.5079999999998</v>
      </c>
      <c r="G297" s="7">
        <v>0</v>
      </c>
      <c r="H297" s="7">
        <v>0</v>
      </c>
      <c r="I297" s="7">
        <v>0</v>
      </c>
      <c r="J297" s="7">
        <v>0</v>
      </c>
      <c r="K297" s="7"/>
      <c r="L297" s="8" t="s">
        <v>540</v>
      </c>
      <c r="M297" s="8" t="s">
        <v>162</v>
      </c>
      <c r="N297" s="8" t="s">
        <v>541</v>
      </c>
      <c r="O297" s="8" t="s">
        <v>127</v>
      </c>
    </row>
    <row r="298" spans="1:15" x14ac:dyDescent="0.25">
      <c r="A298" s="6">
        <v>3</v>
      </c>
      <c r="B298" s="6">
        <v>3639</v>
      </c>
      <c r="C298" s="6">
        <v>6121</v>
      </c>
      <c r="D298" s="6">
        <v>31119000000</v>
      </c>
      <c r="E298" s="6"/>
      <c r="F298" s="7">
        <v>5733.5784199999998</v>
      </c>
      <c r="G298" s="7">
        <v>0</v>
      </c>
      <c r="H298" s="7">
        <v>0</v>
      </c>
      <c r="I298" s="7">
        <v>0</v>
      </c>
      <c r="J298" s="7">
        <v>0</v>
      </c>
      <c r="K298" s="7"/>
      <c r="L298" s="8" t="s">
        <v>540</v>
      </c>
      <c r="M298" s="8" t="s">
        <v>162</v>
      </c>
      <c r="N298" s="8"/>
      <c r="O298" s="8" t="s">
        <v>127</v>
      </c>
    </row>
    <row r="299" spans="1:15" x14ac:dyDescent="0.25">
      <c r="A299" s="66"/>
      <c r="B299" s="66"/>
      <c r="C299" s="66"/>
      <c r="D299" s="66"/>
      <c r="E299" s="66"/>
      <c r="F299" s="67"/>
      <c r="G299" s="67"/>
      <c r="H299" s="67"/>
      <c r="I299" s="67"/>
      <c r="J299" s="67"/>
      <c r="K299" s="67"/>
      <c r="L299" s="68"/>
      <c r="M299" s="68"/>
      <c r="N299" s="68"/>
      <c r="O299" s="68"/>
    </row>
    <row r="300" spans="1:15" x14ac:dyDescent="0.25">
      <c r="A300" s="17"/>
      <c r="B300" s="17" t="s">
        <v>540</v>
      </c>
      <c r="C300" s="17"/>
      <c r="D300" s="17"/>
      <c r="E300" s="17"/>
      <c r="F300" s="80">
        <v>13899.08642</v>
      </c>
      <c r="G300" s="80">
        <v>0</v>
      </c>
      <c r="H300" s="80">
        <v>0</v>
      </c>
      <c r="I300" s="80">
        <v>0</v>
      </c>
      <c r="J300" s="80">
        <f t="shared" ref="J300" si="53">SUM(J296:J299)</f>
        <v>0</v>
      </c>
      <c r="K300" s="80"/>
      <c r="L300" s="18"/>
      <c r="M300" s="18"/>
      <c r="N300" s="18"/>
      <c r="O300" s="18"/>
    </row>
    <row r="301" spans="1:15" x14ac:dyDescent="0.25">
      <c r="A301" s="66"/>
      <c r="B301" s="66"/>
      <c r="C301" s="66"/>
      <c r="D301" s="66"/>
      <c r="E301" s="66"/>
      <c r="F301" s="67"/>
      <c r="G301" s="67"/>
      <c r="H301" s="67"/>
      <c r="I301" s="67"/>
      <c r="J301" s="67"/>
      <c r="K301" s="67"/>
      <c r="L301" s="68"/>
      <c r="M301" s="68"/>
      <c r="N301" s="68"/>
      <c r="O301" s="68"/>
    </row>
    <row r="302" spans="1:15" x14ac:dyDescent="0.25">
      <c r="A302" s="6">
        <v>3</v>
      </c>
      <c r="B302" s="6">
        <v>3745</v>
      </c>
      <c r="C302" s="6">
        <v>5169</v>
      </c>
      <c r="D302" s="6">
        <v>31201000000</v>
      </c>
      <c r="E302" s="6">
        <v>4</v>
      </c>
      <c r="F302" s="7">
        <v>0</v>
      </c>
      <c r="G302" s="7">
        <v>0.25409999999999999</v>
      </c>
      <c r="H302" s="7">
        <v>0</v>
      </c>
      <c r="I302" s="7">
        <v>11.616</v>
      </c>
      <c r="J302" s="7">
        <v>0</v>
      </c>
      <c r="K302" s="7"/>
      <c r="L302" s="8" t="s">
        <v>578</v>
      </c>
      <c r="M302" s="8" t="s">
        <v>84</v>
      </c>
      <c r="N302" s="8" t="s">
        <v>570</v>
      </c>
      <c r="O302" s="8" t="s">
        <v>158</v>
      </c>
    </row>
    <row r="303" spans="1:15" x14ac:dyDescent="0.25">
      <c r="A303" s="6">
        <v>3</v>
      </c>
      <c r="B303" s="6">
        <v>3745</v>
      </c>
      <c r="C303" s="6">
        <v>5169</v>
      </c>
      <c r="D303" s="6">
        <v>31201000000</v>
      </c>
      <c r="E303" s="6"/>
      <c r="F303" s="7">
        <v>0</v>
      </c>
      <c r="G303" s="7">
        <v>0</v>
      </c>
      <c r="H303" s="7">
        <v>1000</v>
      </c>
      <c r="I303" s="7">
        <v>0</v>
      </c>
      <c r="J303" s="7">
        <v>400</v>
      </c>
      <c r="K303" s="7"/>
      <c r="L303" s="8" t="s">
        <v>578</v>
      </c>
      <c r="M303" s="8" t="s">
        <v>84</v>
      </c>
      <c r="N303" s="8"/>
      <c r="O303" s="8" t="s">
        <v>158</v>
      </c>
    </row>
    <row r="304" spans="1:15" x14ac:dyDescent="0.25">
      <c r="A304" s="6">
        <v>3</v>
      </c>
      <c r="B304" s="6">
        <v>3745</v>
      </c>
      <c r="C304" s="6">
        <v>6124</v>
      </c>
      <c r="D304" s="6">
        <v>31201000000</v>
      </c>
      <c r="E304" s="6"/>
      <c r="F304" s="7">
        <v>0</v>
      </c>
      <c r="G304" s="7">
        <v>0</v>
      </c>
      <c r="H304" s="7">
        <v>3900</v>
      </c>
      <c r="I304" s="7">
        <v>0</v>
      </c>
      <c r="J304" s="7">
        <v>2000</v>
      </c>
      <c r="K304" s="7"/>
      <c r="L304" s="8" t="s">
        <v>578</v>
      </c>
      <c r="M304" s="8" t="s">
        <v>575</v>
      </c>
      <c r="N304" s="8"/>
      <c r="O304" s="8" t="s">
        <v>158</v>
      </c>
    </row>
    <row r="305" spans="1:15" x14ac:dyDescent="0.25">
      <c r="A305" s="66"/>
      <c r="B305" s="66"/>
      <c r="C305" s="66"/>
      <c r="D305" s="66"/>
      <c r="E305" s="66"/>
      <c r="F305" s="67"/>
      <c r="G305" s="67"/>
      <c r="H305" s="67"/>
      <c r="I305" s="67"/>
      <c r="J305" s="67"/>
      <c r="K305" s="67"/>
      <c r="L305" s="68"/>
      <c r="M305" s="68"/>
      <c r="N305" s="68"/>
      <c r="O305" s="68"/>
    </row>
    <row r="306" spans="1:15" x14ac:dyDescent="0.25">
      <c r="A306" s="17"/>
      <c r="B306" s="17" t="s">
        <v>578</v>
      </c>
      <c r="C306" s="17"/>
      <c r="D306" s="17"/>
      <c r="E306" s="17"/>
      <c r="F306" s="80">
        <v>0</v>
      </c>
      <c r="G306" s="80">
        <v>0.25409999999999999</v>
      </c>
      <c r="H306" s="80">
        <v>4900</v>
      </c>
      <c r="I306" s="80">
        <v>11.616</v>
      </c>
      <c r="J306" s="80">
        <f t="shared" ref="J306" si="54">SUM(J301:J305)</f>
        <v>2400</v>
      </c>
      <c r="K306" s="80"/>
      <c r="L306" s="18"/>
      <c r="M306" s="18"/>
      <c r="N306" s="18"/>
      <c r="O306" s="18"/>
    </row>
    <row r="307" spans="1:15" x14ac:dyDescent="0.25">
      <c r="A307" s="66"/>
      <c r="B307" s="66"/>
      <c r="C307" s="66"/>
      <c r="D307" s="66"/>
      <c r="E307" s="66"/>
      <c r="F307" s="67"/>
      <c r="G307" s="67"/>
      <c r="H307" s="67"/>
      <c r="I307" s="67"/>
      <c r="J307" s="67"/>
      <c r="K307" s="67"/>
      <c r="L307" s="68"/>
      <c r="M307" s="68"/>
      <c r="N307" s="68"/>
      <c r="O307" s="68"/>
    </row>
    <row r="308" spans="1:15" x14ac:dyDescent="0.25">
      <c r="A308" s="6">
        <v>3</v>
      </c>
      <c r="B308" s="6">
        <v>3639</v>
      </c>
      <c r="C308" s="6">
        <v>6121</v>
      </c>
      <c r="D308" s="6">
        <v>31202000000</v>
      </c>
      <c r="E308" s="6">
        <v>4</v>
      </c>
      <c r="F308" s="7">
        <v>0</v>
      </c>
      <c r="G308" s="7">
        <v>22.1145</v>
      </c>
      <c r="H308" s="7">
        <v>0</v>
      </c>
      <c r="I308" s="7">
        <v>0</v>
      </c>
      <c r="J308" s="7">
        <v>0</v>
      </c>
      <c r="K308" s="7"/>
      <c r="L308" s="8" t="s">
        <v>542</v>
      </c>
      <c r="M308" s="8" t="s">
        <v>162</v>
      </c>
      <c r="N308" s="8" t="s">
        <v>570</v>
      </c>
      <c r="O308" s="8" t="s">
        <v>127</v>
      </c>
    </row>
    <row r="309" spans="1:15" x14ac:dyDescent="0.25">
      <c r="A309" s="6">
        <v>3</v>
      </c>
      <c r="B309" s="6">
        <v>3639</v>
      </c>
      <c r="C309" s="6">
        <v>6121</v>
      </c>
      <c r="D309" s="6">
        <v>31202000000</v>
      </c>
      <c r="E309" s="6"/>
      <c r="F309" s="7">
        <v>0</v>
      </c>
      <c r="G309" s="7">
        <v>4728.25641</v>
      </c>
      <c r="H309" s="7">
        <v>222</v>
      </c>
      <c r="I309" s="7">
        <v>0</v>
      </c>
      <c r="J309" s="7">
        <v>50</v>
      </c>
      <c r="K309" s="7"/>
      <c r="L309" s="8" t="s">
        <v>542</v>
      </c>
      <c r="M309" s="8" t="s">
        <v>162</v>
      </c>
      <c r="N309" s="8"/>
      <c r="O309" s="8" t="s">
        <v>127</v>
      </c>
    </row>
    <row r="310" spans="1:15" x14ac:dyDescent="0.25">
      <c r="A310" s="66"/>
      <c r="B310" s="66"/>
      <c r="C310" s="66"/>
      <c r="D310" s="66"/>
      <c r="E310" s="66"/>
      <c r="F310" s="67"/>
      <c r="G310" s="67"/>
      <c r="H310" s="67"/>
      <c r="I310" s="67"/>
      <c r="J310" s="67"/>
      <c r="K310" s="67"/>
      <c r="L310" s="68"/>
      <c r="M310" s="68"/>
      <c r="N310" s="68"/>
      <c r="O310" s="68"/>
    </row>
    <row r="311" spans="1:15" x14ac:dyDescent="0.25">
      <c r="A311" s="17"/>
      <c r="B311" s="17" t="s">
        <v>542</v>
      </c>
      <c r="C311" s="17"/>
      <c r="D311" s="17"/>
      <c r="E311" s="17"/>
      <c r="F311" s="80">
        <v>0</v>
      </c>
      <c r="G311" s="80">
        <v>4750.3709099999996</v>
      </c>
      <c r="H311" s="80">
        <v>222</v>
      </c>
      <c r="I311" s="80">
        <v>0</v>
      </c>
      <c r="J311" s="80">
        <f t="shared" ref="J311" si="55">SUM(J307:J310)</f>
        <v>50</v>
      </c>
      <c r="K311" s="80"/>
      <c r="L311" s="18"/>
      <c r="M311" s="18"/>
      <c r="N311" s="18"/>
      <c r="O311" s="18"/>
    </row>
    <row r="312" spans="1:15" x14ac:dyDescent="0.25">
      <c r="A312" s="66"/>
      <c r="B312" s="66"/>
      <c r="C312" s="66"/>
      <c r="D312" s="66"/>
      <c r="E312" s="66"/>
      <c r="F312" s="67"/>
      <c r="G312" s="67"/>
      <c r="H312" s="67"/>
      <c r="I312" s="67"/>
      <c r="J312" s="67"/>
      <c r="K312" s="67"/>
      <c r="L312" s="68"/>
      <c r="M312" s="68"/>
      <c r="N312" s="68"/>
      <c r="O312" s="68"/>
    </row>
    <row r="313" spans="1:15" x14ac:dyDescent="0.25">
      <c r="A313" s="6">
        <v>3</v>
      </c>
      <c r="B313" s="6">
        <v>3639</v>
      </c>
      <c r="C313" s="6">
        <v>6121</v>
      </c>
      <c r="D313" s="6">
        <v>31203000000</v>
      </c>
      <c r="E313" s="6"/>
      <c r="F313" s="7">
        <v>0</v>
      </c>
      <c r="G313" s="7">
        <v>1391.1298200000001</v>
      </c>
      <c r="H313" s="7">
        <v>80</v>
      </c>
      <c r="I313" s="7">
        <v>0</v>
      </c>
      <c r="J313" s="7">
        <v>50</v>
      </c>
      <c r="K313" s="7"/>
      <c r="L313" s="8" t="s">
        <v>543</v>
      </c>
      <c r="M313" s="8" t="s">
        <v>162</v>
      </c>
      <c r="N313" s="8"/>
      <c r="O313" s="8" t="s">
        <v>127</v>
      </c>
    </row>
    <row r="314" spans="1:15" x14ac:dyDescent="0.25">
      <c r="A314" s="66"/>
      <c r="B314" s="66"/>
      <c r="C314" s="66"/>
      <c r="D314" s="66"/>
      <c r="E314" s="66"/>
      <c r="F314" s="67"/>
      <c r="G314" s="67"/>
      <c r="H314" s="67"/>
      <c r="I314" s="67"/>
      <c r="J314" s="67"/>
      <c r="K314" s="67"/>
      <c r="L314" s="68"/>
      <c r="M314" s="68"/>
      <c r="N314" s="68"/>
      <c r="O314" s="68"/>
    </row>
    <row r="315" spans="1:15" x14ac:dyDescent="0.25">
      <c r="A315" s="17"/>
      <c r="B315" s="17" t="s">
        <v>543</v>
      </c>
      <c r="C315" s="17"/>
      <c r="D315" s="17"/>
      <c r="E315" s="17"/>
      <c r="F315" s="80">
        <v>0</v>
      </c>
      <c r="G315" s="80">
        <v>1391.1298200000001</v>
      </c>
      <c r="H315" s="80">
        <v>80</v>
      </c>
      <c r="I315" s="80">
        <v>0</v>
      </c>
      <c r="J315" s="80">
        <f t="shared" ref="J315" si="56">SUM(J312:J314)</f>
        <v>50</v>
      </c>
      <c r="K315" s="80"/>
      <c r="L315" s="18"/>
      <c r="M315" s="18"/>
      <c r="N315" s="18"/>
      <c r="O315" s="18"/>
    </row>
    <row r="316" spans="1:15" x14ac:dyDescent="0.25">
      <c r="A316" s="66"/>
      <c r="B316" s="66"/>
      <c r="C316" s="66"/>
      <c r="D316" s="66"/>
      <c r="E316" s="66"/>
      <c r="F316" s="67"/>
      <c r="G316" s="67"/>
      <c r="H316" s="67"/>
      <c r="I316" s="67"/>
      <c r="J316" s="67"/>
      <c r="K316" s="67"/>
      <c r="L316" s="68"/>
      <c r="M316" s="68"/>
      <c r="N316" s="68"/>
      <c r="O316" s="68"/>
    </row>
    <row r="317" spans="1:15" x14ac:dyDescent="0.25">
      <c r="A317" s="6">
        <v>3</v>
      </c>
      <c r="B317" s="6">
        <v>3639</v>
      </c>
      <c r="C317" s="6">
        <v>6121</v>
      </c>
      <c r="D317" s="6">
        <v>31204000000</v>
      </c>
      <c r="E317" s="6">
        <v>17904</v>
      </c>
      <c r="F317" s="7">
        <v>466.26100000000002</v>
      </c>
      <c r="G317" s="7">
        <v>0</v>
      </c>
      <c r="H317" s="7">
        <v>0</v>
      </c>
      <c r="I317" s="7">
        <v>0</v>
      </c>
      <c r="J317" s="7">
        <v>0</v>
      </c>
      <c r="K317" s="7"/>
      <c r="L317" s="8" t="s">
        <v>544</v>
      </c>
      <c r="M317" s="8" t="s">
        <v>162</v>
      </c>
      <c r="N317" s="8" t="s">
        <v>545</v>
      </c>
      <c r="O317" s="8" t="s">
        <v>127</v>
      </c>
    </row>
    <row r="318" spans="1:15" x14ac:dyDescent="0.25">
      <c r="A318" s="6">
        <v>3</v>
      </c>
      <c r="B318" s="6">
        <v>3639</v>
      </c>
      <c r="C318" s="6">
        <v>6121</v>
      </c>
      <c r="D318" s="6">
        <v>31204000000</v>
      </c>
      <c r="E318" s="6"/>
      <c r="F318" s="7">
        <v>652.76660000000004</v>
      </c>
      <c r="G318" s="7">
        <v>0</v>
      </c>
      <c r="H318" s="7">
        <v>0</v>
      </c>
      <c r="I318" s="7">
        <v>0</v>
      </c>
      <c r="J318" s="7">
        <v>0</v>
      </c>
      <c r="K318" s="7"/>
      <c r="L318" s="8" t="s">
        <v>544</v>
      </c>
      <c r="M318" s="8" t="s">
        <v>162</v>
      </c>
      <c r="N318" s="8"/>
      <c r="O318" s="8" t="s">
        <v>127</v>
      </c>
    </row>
    <row r="319" spans="1:15" x14ac:dyDescent="0.25">
      <c r="A319" s="66"/>
      <c r="B319" s="66"/>
      <c r="C319" s="66"/>
      <c r="D319" s="66"/>
      <c r="E319" s="66"/>
      <c r="F319" s="67"/>
      <c r="G319" s="67"/>
      <c r="H319" s="67"/>
      <c r="I319" s="67"/>
      <c r="J319" s="67"/>
      <c r="K319" s="67"/>
      <c r="L319" s="68"/>
      <c r="M319" s="68"/>
      <c r="N319" s="68"/>
      <c r="O319" s="68"/>
    </row>
    <row r="320" spans="1:15" x14ac:dyDescent="0.25">
      <c r="A320" s="17"/>
      <c r="B320" s="17" t="s">
        <v>544</v>
      </c>
      <c r="C320" s="17"/>
      <c r="D320" s="17"/>
      <c r="E320" s="17"/>
      <c r="F320" s="80">
        <v>1119.0276000000001</v>
      </c>
      <c r="G320" s="80">
        <v>0</v>
      </c>
      <c r="H320" s="80">
        <v>0</v>
      </c>
      <c r="I320" s="80">
        <v>0</v>
      </c>
      <c r="J320" s="80">
        <f t="shared" ref="J320" si="57">SUM(J316:J319)</f>
        <v>0</v>
      </c>
      <c r="K320" s="80"/>
      <c r="L320" s="18"/>
      <c r="M320" s="18"/>
      <c r="N320" s="18"/>
      <c r="O320" s="18"/>
    </row>
    <row r="321" spans="1:15" x14ac:dyDescent="0.25">
      <c r="A321" s="66"/>
      <c r="B321" s="66"/>
      <c r="C321" s="66"/>
      <c r="D321" s="66"/>
      <c r="E321" s="66"/>
      <c r="F321" s="67"/>
      <c r="G321" s="67"/>
      <c r="H321" s="67"/>
      <c r="I321" s="67"/>
      <c r="J321" s="67"/>
      <c r="K321" s="67"/>
      <c r="L321" s="68"/>
      <c r="M321" s="68"/>
      <c r="N321" s="68"/>
      <c r="O321" s="68"/>
    </row>
    <row r="322" spans="1:15" x14ac:dyDescent="0.25">
      <c r="A322" s="6">
        <v>3</v>
      </c>
      <c r="B322" s="6">
        <v>3639</v>
      </c>
      <c r="C322" s="6">
        <v>6121</v>
      </c>
      <c r="D322" s="6">
        <v>31206000000</v>
      </c>
      <c r="E322" s="6">
        <v>4</v>
      </c>
      <c r="F322" s="7">
        <v>0</v>
      </c>
      <c r="G322" s="7">
        <v>77.319000000000003</v>
      </c>
      <c r="H322" s="7">
        <v>0</v>
      </c>
      <c r="I322" s="7">
        <v>0</v>
      </c>
      <c r="J322" s="7">
        <v>0</v>
      </c>
      <c r="K322" s="7"/>
      <c r="L322" s="8" t="s">
        <v>546</v>
      </c>
      <c r="M322" s="8" t="s">
        <v>162</v>
      </c>
      <c r="N322" s="8" t="s">
        <v>570</v>
      </c>
      <c r="O322" s="8" t="s">
        <v>127</v>
      </c>
    </row>
    <row r="323" spans="1:15" x14ac:dyDescent="0.25">
      <c r="A323" s="6">
        <v>3</v>
      </c>
      <c r="B323" s="6">
        <v>3639</v>
      </c>
      <c r="C323" s="6">
        <v>6121</v>
      </c>
      <c r="D323" s="6">
        <v>31206000000</v>
      </c>
      <c r="E323" s="6"/>
      <c r="F323" s="7">
        <v>0</v>
      </c>
      <c r="G323" s="7">
        <v>1730.2919999999999</v>
      </c>
      <c r="H323" s="7">
        <v>0</v>
      </c>
      <c r="I323" s="7">
        <v>0</v>
      </c>
      <c r="J323" s="7">
        <v>0</v>
      </c>
      <c r="K323" s="7"/>
      <c r="L323" s="8" t="s">
        <v>546</v>
      </c>
      <c r="M323" s="8" t="s">
        <v>162</v>
      </c>
      <c r="N323" s="8"/>
      <c r="O323" s="8" t="s">
        <v>127</v>
      </c>
    </row>
    <row r="324" spans="1:15" x14ac:dyDescent="0.25">
      <c r="A324" s="66"/>
      <c r="B324" s="66"/>
      <c r="C324" s="66"/>
      <c r="D324" s="66"/>
      <c r="E324" s="66"/>
      <c r="F324" s="67"/>
      <c r="G324" s="67"/>
      <c r="H324" s="67"/>
      <c r="I324" s="67"/>
      <c r="J324" s="67"/>
      <c r="K324" s="67"/>
      <c r="L324" s="68"/>
      <c r="M324" s="68"/>
      <c r="N324" s="68"/>
      <c r="O324" s="68"/>
    </row>
    <row r="325" spans="1:15" x14ac:dyDescent="0.25">
      <c r="A325" s="17"/>
      <c r="B325" s="17" t="s">
        <v>546</v>
      </c>
      <c r="C325" s="17"/>
      <c r="D325" s="17"/>
      <c r="E325" s="17"/>
      <c r="F325" s="80">
        <v>0</v>
      </c>
      <c r="G325" s="80">
        <v>1807.6109999999999</v>
      </c>
      <c r="H325" s="80">
        <v>0</v>
      </c>
      <c r="I325" s="80">
        <v>0</v>
      </c>
      <c r="J325" s="80">
        <f t="shared" ref="J325" si="58">SUM(J321:J324)</f>
        <v>0</v>
      </c>
      <c r="K325" s="80"/>
      <c r="L325" s="18"/>
      <c r="M325" s="18"/>
      <c r="N325" s="18"/>
      <c r="O325" s="18"/>
    </row>
    <row r="326" spans="1:15" x14ac:dyDescent="0.25">
      <c r="A326" s="66"/>
      <c r="B326" s="66"/>
      <c r="C326" s="66"/>
      <c r="D326" s="66"/>
      <c r="E326" s="66"/>
      <c r="F326" s="67"/>
      <c r="G326" s="67"/>
      <c r="H326" s="67"/>
      <c r="I326" s="67"/>
      <c r="J326" s="67"/>
      <c r="K326" s="67"/>
      <c r="L326" s="68"/>
      <c r="M326" s="68"/>
      <c r="N326" s="68"/>
      <c r="O326" s="68"/>
    </row>
    <row r="327" spans="1:15" x14ac:dyDescent="0.25">
      <c r="A327" s="6">
        <v>3</v>
      </c>
      <c r="B327" s="6">
        <v>3639</v>
      </c>
      <c r="C327" s="6">
        <v>6121</v>
      </c>
      <c r="D327" s="6">
        <v>31207000000</v>
      </c>
      <c r="E327" s="6">
        <v>4</v>
      </c>
      <c r="F327" s="7">
        <v>0</v>
      </c>
      <c r="G327" s="7">
        <v>318.95499999999998</v>
      </c>
      <c r="H327" s="7">
        <v>0</v>
      </c>
      <c r="I327" s="7">
        <v>0</v>
      </c>
      <c r="J327" s="7">
        <v>0</v>
      </c>
      <c r="K327" s="7"/>
      <c r="L327" s="8" t="s">
        <v>579</v>
      </c>
      <c r="M327" s="8" t="s">
        <v>162</v>
      </c>
      <c r="N327" s="8" t="s">
        <v>570</v>
      </c>
      <c r="O327" s="8" t="s">
        <v>127</v>
      </c>
    </row>
    <row r="328" spans="1:15" x14ac:dyDescent="0.25">
      <c r="A328" s="6">
        <v>3</v>
      </c>
      <c r="B328" s="6">
        <v>3639</v>
      </c>
      <c r="C328" s="6">
        <v>6121</v>
      </c>
      <c r="D328" s="6">
        <v>31207000000</v>
      </c>
      <c r="E328" s="6"/>
      <c r="F328" s="7">
        <v>195</v>
      </c>
      <c r="G328" s="7">
        <v>0</v>
      </c>
      <c r="H328" s="7">
        <v>0</v>
      </c>
      <c r="I328" s="7">
        <v>0</v>
      </c>
      <c r="J328" s="7">
        <v>0</v>
      </c>
      <c r="K328" s="7"/>
      <c r="L328" s="8" t="s">
        <v>579</v>
      </c>
      <c r="M328" s="8" t="s">
        <v>162</v>
      </c>
      <c r="N328" s="8"/>
      <c r="O328" s="8" t="s">
        <v>127</v>
      </c>
    </row>
    <row r="329" spans="1:15" x14ac:dyDescent="0.25">
      <c r="A329" s="66"/>
      <c r="B329" s="66"/>
      <c r="C329" s="66"/>
      <c r="D329" s="66"/>
      <c r="E329" s="66"/>
      <c r="F329" s="67"/>
      <c r="G329" s="67"/>
      <c r="H329" s="67"/>
      <c r="I329" s="67"/>
      <c r="J329" s="67"/>
      <c r="K329" s="67"/>
      <c r="L329" s="68"/>
      <c r="M329" s="68"/>
      <c r="N329" s="68"/>
      <c r="O329" s="68"/>
    </row>
    <row r="330" spans="1:15" x14ac:dyDescent="0.25">
      <c r="A330" s="17"/>
      <c r="B330" s="17" t="s">
        <v>579</v>
      </c>
      <c r="C330" s="17"/>
      <c r="D330" s="17"/>
      <c r="E330" s="17"/>
      <c r="F330" s="80">
        <v>195</v>
      </c>
      <c r="G330" s="80">
        <v>318.95499999999998</v>
      </c>
      <c r="H330" s="80">
        <v>0</v>
      </c>
      <c r="I330" s="80">
        <v>0</v>
      </c>
      <c r="J330" s="80">
        <f t="shared" ref="J330" si="59">SUM(J326:J329)</f>
        <v>0</v>
      </c>
      <c r="K330" s="80"/>
      <c r="L330" s="18"/>
      <c r="M330" s="18"/>
      <c r="N330" s="18"/>
      <c r="O330" s="18"/>
    </row>
    <row r="331" spans="1:15" x14ac:dyDescent="0.25">
      <c r="A331" s="66"/>
      <c r="B331" s="66"/>
      <c r="C331" s="66"/>
      <c r="D331" s="66"/>
      <c r="E331" s="66"/>
      <c r="F331" s="67"/>
      <c r="G331" s="67"/>
      <c r="H331" s="67"/>
      <c r="I331" s="67"/>
      <c r="J331" s="67"/>
      <c r="K331" s="67"/>
      <c r="L331" s="68"/>
      <c r="M331" s="68"/>
      <c r="N331" s="68"/>
      <c r="O331" s="68"/>
    </row>
    <row r="332" spans="1:15" x14ac:dyDescent="0.25">
      <c r="A332" s="6">
        <v>3</v>
      </c>
      <c r="B332" s="6">
        <v>3639</v>
      </c>
      <c r="C332" s="6">
        <v>6121</v>
      </c>
      <c r="D332" s="6">
        <v>31208000000</v>
      </c>
      <c r="E332" s="6">
        <v>4</v>
      </c>
      <c r="F332" s="7">
        <v>0</v>
      </c>
      <c r="G332" s="7">
        <v>0</v>
      </c>
      <c r="H332" s="7">
        <v>0</v>
      </c>
      <c r="I332" s="7">
        <v>40.087299999999999</v>
      </c>
      <c r="J332" s="7">
        <v>0</v>
      </c>
      <c r="K332" s="7"/>
      <c r="L332" s="8" t="s">
        <v>580</v>
      </c>
      <c r="M332" s="8" t="s">
        <v>162</v>
      </c>
      <c r="N332" s="8" t="s">
        <v>570</v>
      </c>
      <c r="O332" s="8" t="s">
        <v>127</v>
      </c>
    </row>
    <row r="333" spans="1:15" x14ac:dyDescent="0.25">
      <c r="A333" s="6">
        <v>3</v>
      </c>
      <c r="B333" s="6">
        <v>3639</v>
      </c>
      <c r="C333" s="6">
        <v>6121</v>
      </c>
      <c r="D333" s="6">
        <v>31208000000</v>
      </c>
      <c r="E333" s="6"/>
      <c r="F333" s="7">
        <v>0</v>
      </c>
      <c r="G333" s="7">
        <v>18.149999999999999</v>
      </c>
      <c r="H333" s="7">
        <v>6660</v>
      </c>
      <c r="I333" s="7">
        <v>236.40001000000001</v>
      </c>
      <c r="J333" s="7">
        <v>0</v>
      </c>
      <c r="K333" s="7"/>
      <c r="L333" s="8" t="s">
        <v>580</v>
      </c>
      <c r="M333" s="8" t="s">
        <v>162</v>
      </c>
      <c r="N333" s="8"/>
      <c r="O333" s="8" t="s">
        <v>127</v>
      </c>
    </row>
    <row r="334" spans="1:15" x14ac:dyDescent="0.25">
      <c r="A334" s="6">
        <v>3</v>
      </c>
      <c r="B334" s="6">
        <v>3639</v>
      </c>
      <c r="C334" s="6">
        <v>6122</v>
      </c>
      <c r="D334" s="6">
        <v>31208000000</v>
      </c>
      <c r="E334" s="6">
        <v>4</v>
      </c>
      <c r="F334" s="7">
        <v>0</v>
      </c>
      <c r="G334" s="7">
        <v>0</v>
      </c>
      <c r="H334" s="7">
        <v>0</v>
      </c>
      <c r="I334" s="7">
        <v>0.25409999999999999</v>
      </c>
      <c r="J334" s="7">
        <v>0</v>
      </c>
      <c r="K334" s="7"/>
      <c r="L334" s="8" t="s">
        <v>580</v>
      </c>
      <c r="M334" s="8" t="s">
        <v>355</v>
      </c>
      <c r="N334" s="8" t="s">
        <v>570</v>
      </c>
      <c r="O334" s="8" t="s">
        <v>127</v>
      </c>
    </row>
    <row r="335" spans="1:15" x14ac:dyDescent="0.25">
      <c r="A335" s="66"/>
      <c r="B335" s="66"/>
      <c r="C335" s="66"/>
      <c r="D335" s="66"/>
      <c r="E335" s="66"/>
      <c r="F335" s="67"/>
      <c r="G335" s="67"/>
      <c r="H335" s="67"/>
      <c r="I335" s="67"/>
      <c r="J335" s="67"/>
      <c r="K335" s="67"/>
      <c r="L335" s="68"/>
      <c r="M335" s="68"/>
      <c r="N335" s="68"/>
      <c r="O335" s="68"/>
    </row>
    <row r="336" spans="1:15" x14ac:dyDescent="0.25">
      <c r="A336" s="17"/>
      <c r="B336" s="17" t="s">
        <v>580</v>
      </c>
      <c r="C336" s="17"/>
      <c r="D336" s="17"/>
      <c r="E336" s="17"/>
      <c r="F336" s="80">
        <v>0</v>
      </c>
      <c r="G336" s="80">
        <v>18.149999999999999</v>
      </c>
      <c r="H336" s="80">
        <v>6660</v>
      </c>
      <c r="I336" s="80">
        <v>276.74140999999997</v>
      </c>
      <c r="J336" s="80">
        <f t="shared" ref="J336" si="60">SUM(J331:J335)</f>
        <v>0</v>
      </c>
      <c r="K336" s="80"/>
      <c r="L336" s="18"/>
      <c r="M336" s="18"/>
      <c r="N336" s="18"/>
      <c r="O336" s="18"/>
    </row>
    <row r="337" spans="1:15" x14ac:dyDescent="0.25">
      <c r="A337" s="66"/>
      <c r="B337" s="66"/>
      <c r="C337" s="66"/>
      <c r="D337" s="66"/>
      <c r="E337" s="66"/>
      <c r="F337" s="67"/>
      <c r="G337" s="67"/>
      <c r="H337" s="67"/>
      <c r="I337" s="67"/>
      <c r="J337" s="67"/>
      <c r="K337" s="67"/>
      <c r="L337" s="68"/>
      <c r="M337" s="68"/>
      <c r="N337" s="68"/>
      <c r="O337" s="68"/>
    </row>
    <row r="338" spans="1:15" x14ac:dyDescent="0.25">
      <c r="A338" s="6">
        <v>3</v>
      </c>
      <c r="B338" s="6">
        <v>3639</v>
      </c>
      <c r="C338" s="6">
        <v>6121</v>
      </c>
      <c r="D338" s="6">
        <v>31209000000</v>
      </c>
      <c r="E338" s="6">
        <v>4</v>
      </c>
      <c r="F338" s="7">
        <v>0</v>
      </c>
      <c r="G338" s="7">
        <v>24.2</v>
      </c>
      <c r="H338" s="7">
        <v>0</v>
      </c>
      <c r="I338" s="7">
        <v>0</v>
      </c>
      <c r="J338" s="7">
        <v>0</v>
      </c>
      <c r="K338" s="7"/>
      <c r="L338" s="8" t="s">
        <v>581</v>
      </c>
      <c r="M338" s="8" t="s">
        <v>162</v>
      </c>
      <c r="N338" s="8" t="s">
        <v>570</v>
      </c>
      <c r="O338" s="8" t="s">
        <v>127</v>
      </c>
    </row>
    <row r="339" spans="1:15" x14ac:dyDescent="0.25">
      <c r="A339" s="66"/>
      <c r="B339" s="66"/>
      <c r="C339" s="66"/>
      <c r="D339" s="66"/>
      <c r="E339" s="66"/>
      <c r="F339" s="67"/>
      <c r="G339" s="67"/>
      <c r="H339" s="67"/>
      <c r="I339" s="67"/>
      <c r="J339" s="67"/>
      <c r="K339" s="67"/>
      <c r="L339" s="68"/>
      <c r="M339" s="68"/>
      <c r="N339" s="68"/>
      <c r="O339" s="68"/>
    </row>
    <row r="340" spans="1:15" x14ac:dyDescent="0.25">
      <c r="A340" s="17"/>
      <c r="B340" s="17" t="s">
        <v>581</v>
      </c>
      <c r="C340" s="17"/>
      <c r="D340" s="17"/>
      <c r="E340" s="17"/>
      <c r="F340" s="80">
        <v>0</v>
      </c>
      <c r="G340" s="80">
        <v>24.2</v>
      </c>
      <c r="H340" s="80">
        <v>0</v>
      </c>
      <c r="I340" s="80">
        <v>0</v>
      </c>
      <c r="J340" s="80">
        <f t="shared" ref="J340" si="61">SUM(J337:J339)</f>
        <v>0</v>
      </c>
      <c r="K340" s="80"/>
      <c r="L340" s="18"/>
      <c r="M340" s="18"/>
      <c r="N340" s="18"/>
      <c r="O340" s="18"/>
    </row>
    <row r="341" spans="1:15" x14ac:dyDescent="0.25">
      <c r="A341" s="66"/>
      <c r="B341" s="66"/>
      <c r="C341" s="66"/>
      <c r="D341" s="66"/>
      <c r="E341" s="66"/>
      <c r="F341" s="67"/>
      <c r="G341" s="67"/>
      <c r="H341" s="67"/>
      <c r="I341" s="67"/>
      <c r="J341" s="67"/>
      <c r="K341" s="67"/>
      <c r="L341" s="68"/>
      <c r="M341" s="68"/>
      <c r="N341" s="68"/>
      <c r="O341" s="68"/>
    </row>
    <row r="342" spans="1:15" x14ac:dyDescent="0.25">
      <c r="A342" s="6">
        <v>3</v>
      </c>
      <c r="B342" s="6">
        <v>6171</v>
      </c>
      <c r="C342" s="6">
        <v>5169</v>
      </c>
      <c r="D342" s="6">
        <v>31210000000</v>
      </c>
      <c r="E342" s="6"/>
      <c r="F342" s="7">
        <v>60</v>
      </c>
      <c r="G342" s="7">
        <v>0</v>
      </c>
      <c r="H342" s="7">
        <v>0</v>
      </c>
      <c r="I342" s="7">
        <v>0</v>
      </c>
      <c r="J342" s="7">
        <v>0</v>
      </c>
      <c r="K342" s="7"/>
      <c r="L342" s="8" t="s">
        <v>547</v>
      </c>
      <c r="M342" s="8" t="s">
        <v>84</v>
      </c>
      <c r="N342" s="8"/>
      <c r="O342" s="8" t="s">
        <v>47</v>
      </c>
    </row>
    <row r="343" spans="1:15" x14ac:dyDescent="0.25">
      <c r="A343" s="6">
        <v>3</v>
      </c>
      <c r="B343" s="6">
        <v>6171</v>
      </c>
      <c r="C343" s="6">
        <v>5169</v>
      </c>
      <c r="D343" s="6">
        <v>31210000000</v>
      </c>
      <c r="E343" s="6"/>
      <c r="F343" s="7">
        <v>-60</v>
      </c>
      <c r="G343" s="7">
        <v>0</v>
      </c>
      <c r="H343" s="7">
        <v>0</v>
      </c>
      <c r="I343" s="7">
        <v>0</v>
      </c>
      <c r="J343" s="7">
        <v>0</v>
      </c>
      <c r="K343" s="7"/>
      <c r="L343" s="8" t="s">
        <v>547</v>
      </c>
      <c r="M343" s="8" t="s">
        <v>84</v>
      </c>
      <c r="N343" s="8"/>
      <c r="O343" s="8" t="s">
        <v>47</v>
      </c>
    </row>
    <row r="344" spans="1:15" x14ac:dyDescent="0.25">
      <c r="A344" s="6">
        <v>3</v>
      </c>
      <c r="B344" s="6">
        <v>6171</v>
      </c>
      <c r="C344" s="6">
        <v>6125</v>
      </c>
      <c r="D344" s="6">
        <v>31210000000</v>
      </c>
      <c r="E344" s="6"/>
      <c r="F344" s="7">
        <v>276</v>
      </c>
      <c r="G344" s="7">
        <v>0</v>
      </c>
      <c r="H344" s="7">
        <v>0</v>
      </c>
      <c r="I344" s="7">
        <v>0</v>
      </c>
      <c r="J344" s="7">
        <v>0</v>
      </c>
      <c r="K344" s="7"/>
      <c r="L344" s="8" t="s">
        <v>547</v>
      </c>
      <c r="M344" s="8" t="s">
        <v>571</v>
      </c>
      <c r="N344" s="8"/>
      <c r="O344" s="8" t="s">
        <v>47</v>
      </c>
    </row>
    <row r="345" spans="1:15" x14ac:dyDescent="0.25">
      <c r="A345" s="66"/>
      <c r="B345" s="66"/>
      <c r="C345" s="66"/>
      <c r="D345" s="66"/>
      <c r="E345" s="66"/>
      <c r="F345" s="67"/>
      <c r="G345" s="67"/>
      <c r="H345" s="67"/>
      <c r="I345" s="67"/>
      <c r="J345" s="67"/>
      <c r="K345" s="67"/>
      <c r="L345" s="68"/>
      <c r="M345" s="68"/>
      <c r="N345" s="68"/>
      <c r="O345" s="68"/>
    </row>
    <row r="346" spans="1:15" x14ac:dyDescent="0.25">
      <c r="A346" s="17"/>
      <c r="B346" s="17" t="s">
        <v>547</v>
      </c>
      <c r="C346" s="17"/>
      <c r="D346" s="17"/>
      <c r="E346" s="17"/>
      <c r="F346" s="80">
        <v>276</v>
      </c>
      <c r="G346" s="80">
        <v>0</v>
      </c>
      <c r="H346" s="80">
        <v>0</v>
      </c>
      <c r="I346" s="80">
        <v>0</v>
      </c>
      <c r="J346" s="80">
        <f t="shared" ref="J346" si="62">SUM(J341:J345)</f>
        <v>0</v>
      </c>
      <c r="K346" s="80"/>
      <c r="L346" s="18"/>
      <c r="M346" s="18"/>
      <c r="N346" s="18"/>
      <c r="O346" s="18"/>
    </row>
    <row r="347" spans="1:15" x14ac:dyDescent="0.25">
      <c r="A347" s="66"/>
      <c r="B347" s="66"/>
      <c r="C347" s="66"/>
      <c r="D347" s="66"/>
      <c r="E347" s="66"/>
      <c r="F347" s="67"/>
      <c r="G347" s="67"/>
      <c r="H347" s="67"/>
      <c r="I347" s="67"/>
      <c r="J347" s="67"/>
      <c r="K347" s="67"/>
      <c r="L347" s="68"/>
      <c r="M347" s="68"/>
      <c r="N347" s="68"/>
      <c r="O347" s="68"/>
    </row>
    <row r="348" spans="1:15" x14ac:dyDescent="0.25">
      <c r="A348" s="6">
        <v>3</v>
      </c>
      <c r="B348" s="6">
        <v>3639</v>
      </c>
      <c r="C348" s="6">
        <v>6121</v>
      </c>
      <c r="D348" s="6">
        <v>31211000000</v>
      </c>
      <c r="E348" s="6">
        <v>4</v>
      </c>
      <c r="F348" s="7">
        <v>0</v>
      </c>
      <c r="G348" s="7">
        <v>266.29066</v>
      </c>
      <c r="H348" s="7">
        <v>0</v>
      </c>
      <c r="I348" s="7">
        <v>684.50909000000001</v>
      </c>
      <c r="J348" s="7">
        <v>0</v>
      </c>
      <c r="K348" s="7"/>
      <c r="L348" s="8" t="s">
        <v>582</v>
      </c>
      <c r="M348" s="8" t="s">
        <v>162</v>
      </c>
      <c r="N348" s="8" t="s">
        <v>570</v>
      </c>
      <c r="O348" s="8" t="s">
        <v>127</v>
      </c>
    </row>
    <row r="349" spans="1:15" x14ac:dyDescent="0.25">
      <c r="A349" s="6">
        <v>3</v>
      </c>
      <c r="B349" s="6">
        <v>3639</v>
      </c>
      <c r="C349" s="6">
        <v>6121</v>
      </c>
      <c r="D349" s="6">
        <v>31211000000</v>
      </c>
      <c r="E349" s="6"/>
      <c r="F349" s="7">
        <v>0</v>
      </c>
      <c r="G349" s="7">
        <v>14336.431200000001</v>
      </c>
      <c r="H349" s="7">
        <v>10500</v>
      </c>
      <c r="I349" s="7">
        <v>5332.00137</v>
      </c>
      <c r="J349" s="7">
        <v>0</v>
      </c>
      <c r="K349" s="7"/>
      <c r="L349" s="8" t="s">
        <v>582</v>
      </c>
      <c r="M349" s="8" t="s">
        <v>162</v>
      </c>
      <c r="N349" s="8"/>
      <c r="O349" s="8" t="s">
        <v>127</v>
      </c>
    </row>
    <row r="350" spans="1:15" x14ac:dyDescent="0.25">
      <c r="A350" s="66"/>
      <c r="B350" s="66"/>
      <c r="C350" s="66"/>
      <c r="D350" s="66"/>
      <c r="E350" s="66"/>
      <c r="F350" s="67"/>
      <c r="G350" s="67"/>
      <c r="H350" s="67"/>
      <c r="I350" s="67"/>
      <c r="J350" s="67"/>
      <c r="K350" s="67"/>
      <c r="L350" s="68"/>
      <c r="M350" s="68"/>
      <c r="N350" s="68"/>
      <c r="O350" s="68"/>
    </row>
    <row r="351" spans="1:15" x14ac:dyDescent="0.25">
      <c r="A351" s="17"/>
      <c r="B351" s="17" t="s">
        <v>582</v>
      </c>
      <c r="C351" s="17"/>
      <c r="D351" s="17"/>
      <c r="E351" s="17"/>
      <c r="F351" s="80">
        <v>0</v>
      </c>
      <c r="G351" s="80">
        <v>14602.721860000001</v>
      </c>
      <c r="H351" s="80">
        <v>10500</v>
      </c>
      <c r="I351" s="80">
        <v>6016.5104599999995</v>
      </c>
      <c r="J351" s="80">
        <f t="shared" ref="J351" si="63">SUM(J347:J350)</f>
        <v>0</v>
      </c>
      <c r="K351" s="80"/>
      <c r="L351" s="18"/>
      <c r="M351" s="18"/>
      <c r="N351" s="18"/>
      <c r="O351" s="18"/>
    </row>
    <row r="352" spans="1:15" x14ac:dyDescent="0.25">
      <c r="A352" s="66"/>
      <c r="B352" s="66"/>
      <c r="C352" s="66"/>
      <c r="D352" s="66"/>
      <c r="E352" s="66"/>
      <c r="F352" s="67"/>
      <c r="G352" s="67"/>
      <c r="H352" s="67"/>
      <c r="I352" s="67"/>
      <c r="J352" s="67"/>
      <c r="K352" s="67"/>
      <c r="L352" s="68"/>
      <c r="M352" s="68"/>
      <c r="N352" s="68"/>
      <c r="O352" s="68"/>
    </row>
    <row r="353" spans="1:15" x14ac:dyDescent="0.25">
      <c r="A353" s="6">
        <v>3</v>
      </c>
      <c r="B353" s="6">
        <v>3639</v>
      </c>
      <c r="C353" s="6">
        <v>5171</v>
      </c>
      <c r="D353" s="6">
        <v>31213000000</v>
      </c>
      <c r="E353" s="6"/>
      <c r="F353" s="7">
        <v>0</v>
      </c>
      <c r="G353" s="7">
        <v>0</v>
      </c>
      <c r="H353" s="7">
        <v>0</v>
      </c>
      <c r="I353" s="7">
        <v>5.9714</v>
      </c>
      <c r="J353" s="7">
        <v>0</v>
      </c>
      <c r="K353" s="7"/>
      <c r="L353" s="8" t="s">
        <v>548</v>
      </c>
      <c r="M353" s="8" t="s">
        <v>146</v>
      </c>
      <c r="N353" s="8"/>
      <c r="O353" s="8" t="s">
        <v>127</v>
      </c>
    </row>
    <row r="354" spans="1:15" x14ac:dyDescent="0.25">
      <c r="A354" s="6">
        <v>3</v>
      </c>
      <c r="B354" s="6">
        <v>3639</v>
      </c>
      <c r="C354" s="6">
        <v>6121</v>
      </c>
      <c r="D354" s="6">
        <v>31213000000</v>
      </c>
      <c r="E354" s="6"/>
      <c r="F354" s="7">
        <v>5199.6427999999996</v>
      </c>
      <c r="G354" s="7">
        <v>9006.2185599999993</v>
      </c>
      <c r="H354" s="7">
        <v>515</v>
      </c>
      <c r="I354" s="7">
        <v>503.76105999999999</v>
      </c>
      <c r="J354" s="7">
        <v>0</v>
      </c>
      <c r="K354" s="7"/>
      <c r="L354" s="8" t="s">
        <v>548</v>
      </c>
      <c r="M354" s="8" t="s">
        <v>162</v>
      </c>
      <c r="N354" s="8"/>
      <c r="O354" s="8" t="s">
        <v>127</v>
      </c>
    </row>
    <row r="355" spans="1:15" x14ac:dyDescent="0.25">
      <c r="A355" s="66"/>
      <c r="B355" s="66"/>
      <c r="C355" s="66"/>
      <c r="D355" s="66"/>
      <c r="E355" s="66"/>
      <c r="F355" s="67"/>
      <c r="G355" s="67"/>
      <c r="H355" s="67"/>
      <c r="I355" s="67"/>
      <c r="J355" s="67"/>
      <c r="K355" s="67"/>
      <c r="L355" s="68"/>
      <c r="M355" s="68"/>
      <c r="N355" s="68"/>
      <c r="O355" s="68"/>
    </row>
    <row r="356" spans="1:15" x14ac:dyDescent="0.25">
      <c r="A356" s="17"/>
      <c r="B356" s="17" t="s">
        <v>548</v>
      </c>
      <c r="C356" s="17"/>
      <c r="D356" s="17"/>
      <c r="E356" s="17"/>
      <c r="F356" s="80">
        <v>5199.6427999999996</v>
      </c>
      <c r="G356" s="80">
        <v>9006.2185599999993</v>
      </c>
      <c r="H356" s="80">
        <v>515</v>
      </c>
      <c r="I356" s="80">
        <v>509.73246</v>
      </c>
      <c r="J356" s="80">
        <f t="shared" ref="J356" si="64">SUM(J352:J355)</f>
        <v>0</v>
      </c>
      <c r="K356" s="80"/>
      <c r="L356" s="18"/>
      <c r="M356" s="18"/>
      <c r="N356" s="18"/>
      <c r="O356" s="18"/>
    </row>
    <row r="357" spans="1:15" x14ac:dyDescent="0.25">
      <c r="A357" s="66"/>
      <c r="B357" s="66"/>
      <c r="C357" s="66"/>
      <c r="D357" s="66"/>
      <c r="E357" s="66"/>
      <c r="F357" s="67"/>
      <c r="G357" s="67"/>
      <c r="H357" s="67"/>
      <c r="I357" s="67"/>
      <c r="J357" s="67"/>
      <c r="K357" s="67"/>
      <c r="L357" s="68"/>
      <c r="M357" s="68"/>
      <c r="N357" s="68"/>
      <c r="O357" s="68"/>
    </row>
    <row r="358" spans="1:15" x14ac:dyDescent="0.25">
      <c r="A358" s="6">
        <v>3</v>
      </c>
      <c r="B358" s="6">
        <v>3322</v>
      </c>
      <c r="C358" s="6">
        <v>5171</v>
      </c>
      <c r="D358" s="6">
        <v>31214000000</v>
      </c>
      <c r="E358" s="6"/>
      <c r="F358" s="7">
        <v>521.03399999999999</v>
      </c>
      <c r="G358" s="7">
        <v>0</v>
      </c>
      <c r="H358" s="7">
        <v>0</v>
      </c>
      <c r="I358" s="7">
        <v>0</v>
      </c>
      <c r="J358" s="7">
        <v>0</v>
      </c>
      <c r="K358" s="7"/>
      <c r="L358" s="8" t="s">
        <v>549</v>
      </c>
      <c r="M358" s="8" t="s">
        <v>146</v>
      </c>
      <c r="N358" s="8"/>
      <c r="O358" s="8" t="s">
        <v>388</v>
      </c>
    </row>
    <row r="359" spans="1:15" x14ac:dyDescent="0.25">
      <c r="A359" s="66"/>
      <c r="B359" s="66"/>
      <c r="C359" s="66"/>
      <c r="D359" s="66"/>
      <c r="E359" s="66"/>
      <c r="F359" s="67"/>
      <c r="G359" s="67"/>
      <c r="H359" s="67"/>
      <c r="I359" s="67"/>
      <c r="J359" s="67"/>
      <c r="K359" s="67"/>
      <c r="L359" s="68"/>
      <c r="M359" s="68"/>
      <c r="N359" s="68"/>
      <c r="O359" s="68"/>
    </row>
    <row r="360" spans="1:15" x14ac:dyDescent="0.25">
      <c r="A360" s="17"/>
      <c r="B360" s="17" t="s">
        <v>549</v>
      </c>
      <c r="C360" s="17"/>
      <c r="D360" s="17"/>
      <c r="E360" s="17"/>
      <c r="F360" s="80">
        <v>521.03399999999999</v>
      </c>
      <c r="G360" s="80">
        <v>0</v>
      </c>
      <c r="H360" s="80">
        <v>0</v>
      </c>
      <c r="I360" s="80">
        <v>0</v>
      </c>
      <c r="J360" s="80">
        <f t="shared" ref="J360" si="65">SUM(J357:J359)</f>
        <v>0</v>
      </c>
      <c r="K360" s="80"/>
      <c r="L360" s="18"/>
      <c r="M360" s="18"/>
      <c r="N360" s="18"/>
      <c r="O360" s="18"/>
    </row>
    <row r="361" spans="1:15" x14ac:dyDescent="0.25">
      <c r="A361" s="66"/>
      <c r="B361" s="66"/>
      <c r="C361" s="66"/>
      <c r="D361" s="66"/>
      <c r="E361" s="66"/>
      <c r="F361" s="67"/>
      <c r="G361" s="67"/>
      <c r="H361" s="67"/>
      <c r="I361" s="67"/>
      <c r="J361" s="67"/>
      <c r="K361" s="67"/>
      <c r="L361" s="68"/>
      <c r="M361" s="68"/>
      <c r="N361" s="68"/>
      <c r="O361" s="68"/>
    </row>
    <row r="362" spans="1:15" x14ac:dyDescent="0.25">
      <c r="A362" s="6">
        <v>3</v>
      </c>
      <c r="B362" s="6">
        <v>3639</v>
      </c>
      <c r="C362" s="6">
        <v>6121</v>
      </c>
      <c r="D362" s="6">
        <v>31215000000</v>
      </c>
      <c r="E362" s="6"/>
      <c r="F362" s="7">
        <v>3925.3872000000001</v>
      </c>
      <c r="G362" s="7">
        <v>0</v>
      </c>
      <c r="H362" s="7">
        <v>0</v>
      </c>
      <c r="I362" s="7">
        <v>0</v>
      </c>
      <c r="J362" s="7">
        <v>0</v>
      </c>
      <c r="K362" s="7"/>
      <c r="L362" s="8" t="s">
        <v>583</v>
      </c>
      <c r="M362" s="8" t="s">
        <v>162</v>
      </c>
      <c r="N362" s="8"/>
      <c r="O362" s="8" t="s">
        <v>127</v>
      </c>
    </row>
    <row r="363" spans="1:15" x14ac:dyDescent="0.25">
      <c r="A363" s="66"/>
      <c r="B363" s="66"/>
      <c r="C363" s="66"/>
      <c r="D363" s="66"/>
      <c r="E363" s="66"/>
      <c r="F363" s="67"/>
      <c r="G363" s="67"/>
      <c r="H363" s="67"/>
      <c r="I363" s="67"/>
      <c r="J363" s="67"/>
      <c r="K363" s="67"/>
      <c r="L363" s="68"/>
      <c r="M363" s="68"/>
      <c r="N363" s="68"/>
      <c r="O363" s="68"/>
    </row>
    <row r="364" spans="1:15" x14ac:dyDescent="0.25">
      <c r="A364" s="17"/>
      <c r="B364" s="17" t="s">
        <v>583</v>
      </c>
      <c r="C364" s="17"/>
      <c r="D364" s="17"/>
      <c r="E364" s="17"/>
      <c r="F364" s="80">
        <v>3925.3872000000001</v>
      </c>
      <c r="G364" s="80">
        <v>0</v>
      </c>
      <c r="H364" s="80">
        <v>0</v>
      </c>
      <c r="I364" s="80">
        <v>0</v>
      </c>
      <c r="J364" s="80">
        <f t="shared" ref="J364" si="66">SUM(J361:J363)</f>
        <v>0</v>
      </c>
      <c r="K364" s="80"/>
      <c r="L364" s="18"/>
      <c r="M364" s="18"/>
      <c r="N364" s="18"/>
      <c r="O364" s="18"/>
    </row>
    <row r="365" spans="1:15" x14ac:dyDescent="0.25">
      <c r="A365" s="66"/>
      <c r="B365" s="66"/>
      <c r="C365" s="66"/>
      <c r="D365" s="66"/>
      <c r="E365" s="66"/>
      <c r="F365" s="67"/>
      <c r="G365" s="67"/>
      <c r="H365" s="67"/>
      <c r="I365" s="67"/>
      <c r="J365" s="67"/>
      <c r="K365" s="67"/>
      <c r="L365" s="68"/>
      <c r="M365" s="68"/>
      <c r="N365" s="68"/>
      <c r="O365" s="68"/>
    </row>
    <row r="366" spans="1:15" x14ac:dyDescent="0.25">
      <c r="A366" s="6">
        <v>3</v>
      </c>
      <c r="B366" s="6">
        <v>3319</v>
      </c>
      <c r="C366" s="6">
        <v>5021</v>
      </c>
      <c r="D366" s="6">
        <v>31216000000</v>
      </c>
      <c r="E366" s="6"/>
      <c r="F366" s="7">
        <v>0</v>
      </c>
      <c r="G366" s="7">
        <v>39.159999999999997</v>
      </c>
      <c r="H366" s="7">
        <v>200</v>
      </c>
      <c r="I366" s="7">
        <v>33.1</v>
      </c>
      <c r="J366" s="7">
        <v>50</v>
      </c>
      <c r="K366" s="7"/>
      <c r="L366" s="8" t="s">
        <v>584</v>
      </c>
      <c r="M366" s="8" t="s">
        <v>242</v>
      </c>
      <c r="N366" s="8"/>
      <c r="O366" s="8" t="s">
        <v>325</v>
      </c>
    </row>
    <row r="367" spans="1:15" x14ac:dyDescent="0.25">
      <c r="A367" s="6">
        <v>3</v>
      </c>
      <c r="B367" s="6">
        <v>3319</v>
      </c>
      <c r="C367" s="6">
        <v>5169</v>
      </c>
      <c r="D367" s="6">
        <v>31216000000</v>
      </c>
      <c r="E367" s="6"/>
      <c r="F367" s="7">
        <v>2.4</v>
      </c>
      <c r="G367" s="7">
        <v>4.9000000000000004</v>
      </c>
      <c r="H367" s="7">
        <v>940</v>
      </c>
      <c r="I367" s="7">
        <v>253.28100000000001</v>
      </c>
      <c r="J367" s="7">
        <v>40</v>
      </c>
      <c r="K367" s="7"/>
      <c r="L367" s="8" t="s">
        <v>584</v>
      </c>
      <c r="M367" s="8" t="s">
        <v>84</v>
      </c>
      <c r="N367" s="8"/>
      <c r="O367" s="8" t="s">
        <v>325</v>
      </c>
    </row>
    <row r="368" spans="1:15" x14ac:dyDescent="0.25">
      <c r="A368" s="6">
        <v>3</v>
      </c>
      <c r="B368" s="6">
        <v>3319</v>
      </c>
      <c r="C368" s="6">
        <v>5173</v>
      </c>
      <c r="D368" s="6">
        <v>31216000000</v>
      </c>
      <c r="E368" s="6"/>
      <c r="F368" s="7">
        <v>0</v>
      </c>
      <c r="G368" s="7">
        <v>0</v>
      </c>
      <c r="H368" s="7">
        <v>10</v>
      </c>
      <c r="I368" s="7">
        <v>1.1819999999999999</v>
      </c>
      <c r="J368" s="7">
        <v>5</v>
      </c>
      <c r="K368" s="7"/>
      <c r="L368" s="8" t="s">
        <v>584</v>
      </c>
      <c r="M368" s="8" t="s">
        <v>195</v>
      </c>
      <c r="N368" s="8"/>
      <c r="O368" s="8" t="s">
        <v>325</v>
      </c>
    </row>
    <row r="369" spans="1:15" x14ac:dyDescent="0.25">
      <c r="A369" s="6">
        <v>3</v>
      </c>
      <c r="B369" s="6">
        <v>3319</v>
      </c>
      <c r="C369" s="6">
        <v>5175</v>
      </c>
      <c r="D369" s="6">
        <v>31216000000</v>
      </c>
      <c r="E369" s="6"/>
      <c r="F369" s="7">
        <v>0</v>
      </c>
      <c r="G369" s="7">
        <v>0.89400000000000002</v>
      </c>
      <c r="H369" s="7">
        <v>10</v>
      </c>
      <c r="I369" s="7">
        <v>1.222</v>
      </c>
      <c r="J369" s="7">
        <v>5</v>
      </c>
      <c r="K369" s="7"/>
      <c r="L369" s="8" t="s">
        <v>584</v>
      </c>
      <c r="M369" s="8" t="s">
        <v>279</v>
      </c>
      <c r="N369" s="8"/>
      <c r="O369" s="8" t="s">
        <v>325</v>
      </c>
    </row>
    <row r="370" spans="1:15" x14ac:dyDescent="0.25">
      <c r="A370" s="66"/>
      <c r="B370" s="66"/>
      <c r="C370" s="66"/>
      <c r="D370" s="66"/>
      <c r="E370" s="66"/>
      <c r="F370" s="67"/>
      <c r="G370" s="67"/>
      <c r="H370" s="67"/>
      <c r="I370" s="67"/>
      <c r="J370" s="67"/>
      <c r="K370" s="67"/>
      <c r="L370" s="68"/>
      <c r="M370" s="68"/>
      <c r="N370" s="68"/>
      <c r="O370" s="68"/>
    </row>
    <row r="371" spans="1:15" x14ac:dyDescent="0.25">
      <c r="A371" s="17"/>
      <c r="B371" s="17" t="s">
        <v>584</v>
      </c>
      <c r="C371" s="17"/>
      <c r="D371" s="17"/>
      <c r="E371" s="17"/>
      <c r="F371" s="80">
        <v>2.4</v>
      </c>
      <c r="G371" s="80">
        <v>44.953999999999994</v>
      </c>
      <c r="H371" s="80">
        <v>1160</v>
      </c>
      <c r="I371" s="80">
        <v>288.78500000000003</v>
      </c>
      <c r="J371" s="80">
        <f t="shared" ref="J371" si="67">SUM(J365:J370)</f>
        <v>100</v>
      </c>
      <c r="K371" s="80"/>
      <c r="L371" s="18"/>
      <c r="M371" s="18"/>
      <c r="N371" s="18"/>
      <c r="O371" s="18"/>
    </row>
    <row r="372" spans="1:15" x14ac:dyDescent="0.25">
      <c r="A372" s="66"/>
      <c r="B372" s="66"/>
      <c r="C372" s="66"/>
      <c r="D372" s="66"/>
      <c r="E372" s="66"/>
      <c r="F372" s="67"/>
      <c r="G372" s="67"/>
      <c r="H372" s="67"/>
      <c r="I372" s="67"/>
      <c r="J372" s="67"/>
      <c r="K372" s="67"/>
      <c r="L372" s="68"/>
      <c r="M372" s="68"/>
      <c r="N372" s="68"/>
      <c r="O372" s="68"/>
    </row>
    <row r="373" spans="1:15" x14ac:dyDescent="0.25">
      <c r="A373" s="6">
        <v>3</v>
      </c>
      <c r="B373" s="6">
        <v>3639</v>
      </c>
      <c r="C373" s="6">
        <v>5169</v>
      </c>
      <c r="D373" s="6">
        <v>31218000000</v>
      </c>
      <c r="E373" s="6"/>
      <c r="F373" s="7">
        <v>60</v>
      </c>
      <c r="G373" s="7">
        <v>0</v>
      </c>
      <c r="H373" s="7">
        <v>0</v>
      </c>
      <c r="I373" s="7">
        <v>0</v>
      </c>
      <c r="J373" s="7">
        <v>0</v>
      </c>
      <c r="K373" s="7"/>
      <c r="L373" s="8" t="s">
        <v>550</v>
      </c>
      <c r="M373" s="8" t="s">
        <v>84</v>
      </c>
      <c r="N373" s="8"/>
      <c r="O373" s="8" t="s">
        <v>127</v>
      </c>
    </row>
    <row r="374" spans="1:15" x14ac:dyDescent="0.25">
      <c r="A374" s="6">
        <v>3</v>
      </c>
      <c r="B374" s="6">
        <v>6171</v>
      </c>
      <c r="C374" s="6">
        <v>5021</v>
      </c>
      <c r="D374" s="6">
        <v>31218000000</v>
      </c>
      <c r="E374" s="6"/>
      <c r="F374" s="7">
        <v>0</v>
      </c>
      <c r="G374" s="7">
        <v>50</v>
      </c>
      <c r="H374" s="7">
        <v>100</v>
      </c>
      <c r="I374" s="7">
        <v>0</v>
      </c>
      <c r="J374" s="7">
        <v>0</v>
      </c>
      <c r="K374" s="7"/>
      <c r="L374" s="8" t="s">
        <v>550</v>
      </c>
      <c r="M374" s="8" t="s">
        <v>242</v>
      </c>
      <c r="N374" s="8"/>
      <c r="O374" s="8" t="s">
        <v>47</v>
      </c>
    </row>
    <row r="375" spans="1:15" x14ac:dyDescent="0.25">
      <c r="A375" s="6">
        <v>3</v>
      </c>
      <c r="B375" s="6">
        <v>6171</v>
      </c>
      <c r="C375" s="6">
        <v>5169</v>
      </c>
      <c r="D375" s="6">
        <v>31218000000</v>
      </c>
      <c r="E375" s="6">
        <v>4</v>
      </c>
      <c r="F375" s="7">
        <v>0</v>
      </c>
      <c r="G375" s="7">
        <v>0</v>
      </c>
      <c r="H375" s="7">
        <v>0</v>
      </c>
      <c r="I375" s="7">
        <v>9.5</v>
      </c>
      <c r="J375" s="7">
        <v>0</v>
      </c>
      <c r="K375" s="7"/>
      <c r="L375" s="8" t="s">
        <v>550</v>
      </c>
      <c r="M375" s="8" t="s">
        <v>84</v>
      </c>
      <c r="N375" s="8" t="s">
        <v>570</v>
      </c>
      <c r="O375" s="8" t="s">
        <v>47</v>
      </c>
    </row>
    <row r="376" spans="1:15" x14ac:dyDescent="0.25">
      <c r="A376" s="6">
        <v>3</v>
      </c>
      <c r="B376" s="6">
        <v>6171</v>
      </c>
      <c r="C376" s="6">
        <v>5169</v>
      </c>
      <c r="D376" s="6">
        <v>31218000000</v>
      </c>
      <c r="E376" s="6"/>
      <c r="F376" s="7">
        <v>0</v>
      </c>
      <c r="G376" s="7">
        <v>337.96660000000003</v>
      </c>
      <c r="H376" s="7">
        <v>5000</v>
      </c>
      <c r="I376" s="7">
        <v>121</v>
      </c>
      <c r="J376" s="7">
        <v>0</v>
      </c>
      <c r="K376" s="7"/>
      <c r="L376" s="8" t="s">
        <v>550</v>
      </c>
      <c r="M376" s="8" t="s">
        <v>84</v>
      </c>
      <c r="N376" s="8"/>
      <c r="O376" s="8" t="s">
        <v>47</v>
      </c>
    </row>
    <row r="377" spans="1:15" x14ac:dyDescent="0.25">
      <c r="A377" s="6">
        <v>3</v>
      </c>
      <c r="B377" s="6">
        <v>6171</v>
      </c>
      <c r="C377" s="6">
        <v>6122</v>
      </c>
      <c r="D377" s="6">
        <v>31218000000</v>
      </c>
      <c r="E377" s="6"/>
      <c r="F377" s="7">
        <v>0</v>
      </c>
      <c r="G377" s="7">
        <v>14478.624</v>
      </c>
      <c r="H377" s="7">
        <v>13400</v>
      </c>
      <c r="I377" s="7">
        <v>0</v>
      </c>
      <c r="J377" s="7">
        <v>0</v>
      </c>
      <c r="K377" s="7"/>
      <c r="L377" s="8" t="s">
        <v>550</v>
      </c>
      <c r="M377" s="8" t="s">
        <v>355</v>
      </c>
      <c r="N377" s="8"/>
      <c r="O377" s="8" t="s">
        <v>47</v>
      </c>
    </row>
    <row r="378" spans="1:15" x14ac:dyDescent="0.25">
      <c r="A378" s="66"/>
      <c r="B378" s="66"/>
      <c r="C378" s="66"/>
      <c r="D378" s="66"/>
      <c r="E378" s="66"/>
      <c r="F378" s="67"/>
      <c r="G378" s="67"/>
      <c r="H378" s="67"/>
      <c r="I378" s="67"/>
      <c r="J378" s="67"/>
      <c r="K378" s="67"/>
      <c r="L378" s="68"/>
      <c r="M378" s="68"/>
      <c r="N378" s="68"/>
      <c r="O378" s="68"/>
    </row>
    <row r="379" spans="1:15" x14ac:dyDescent="0.25">
      <c r="A379" s="17"/>
      <c r="B379" s="17" t="s">
        <v>550</v>
      </c>
      <c r="C379" s="17"/>
      <c r="D379" s="17"/>
      <c r="E379" s="17"/>
      <c r="F379" s="80">
        <v>60</v>
      </c>
      <c r="G379" s="80">
        <v>14866.5906</v>
      </c>
      <c r="H379" s="80">
        <v>18500</v>
      </c>
      <c r="I379" s="80">
        <v>130.5</v>
      </c>
      <c r="J379" s="80">
        <f t="shared" ref="J379" si="68">SUM(J372:J378)</f>
        <v>0</v>
      </c>
      <c r="K379" s="80"/>
      <c r="L379" s="18"/>
      <c r="M379" s="18"/>
      <c r="N379" s="18"/>
      <c r="O379" s="18"/>
    </row>
    <row r="380" spans="1:15" x14ac:dyDescent="0.25">
      <c r="A380" s="66"/>
      <c r="B380" s="66"/>
      <c r="C380" s="66"/>
      <c r="D380" s="66"/>
      <c r="E380" s="66"/>
      <c r="F380" s="67"/>
      <c r="G380" s="67"/>
      <c r="H380" s="67"/>
      <c r="I380" s="67"/>
      <c r="J380" s="67"/>
      <c r="K380" s="67"/>
      <c r="L380" s="68"/>
      <c r="M380" s="68"/>
      <c r="N380" s="68"/>
      <c r="O380" s="68"/>
    </row>
    <row r="381" spans="1:15" x14ac:dyDescent="0.25">
      <c r="A381" s="6">
        <v>3</v>
      </c>
      <c r="B381" s="6">
        <v>3639</v>
      </c>
      <c r="C381" s="6">
        <v>6121</v>
      </c>
      <c r="D381" s="6">
        <v>31301000000</v>
      </c>
      <c r="E381" s="6"/>
      <c r="F381" s="7">
        <v>0</v>
      </c>
      <c r="G381" s="7">
        <v>0</v>
      </c>
      <c r="H381" s="7">
        <v>500</v>
      </c>
      <c r="I381" s="7">
        <v>0</v>
      </c>
      <c r="J381" s="7">
        <v>500</v>
      </c>
      <c r="K381" s="7"/>
      <c r="L381" s="8" t="s">
        <v>585</v>
      </c>
      <c r="M381" s="8" t="s">
        <v>162</v>
      </c>
      <c r="N381" s="8"/>
      <c r="O381" s="8" t="s">
        <v>127</v>
      </c>
    </row>
    <row r="382" spans="1:15" x14ac:dyDescent="0.25">
      <c r="A382" s="66"/>
      <c r="B382" s="66"/>
      <c r="C382" s="66"/>
      <c r="D382" s="66"/>
      <c r="E382" s="66"/>
      <c r="F382" s="67"/>
      <c r="G382" s="67"/>
      <c r="H382" s="67"/>
      <c r="I382" s="67"/>
      <c r="J382" s="67"/>
      <c r="K382" s="67"/>
      <c r="L382" s="68"/>
      <c r="M382" s="68"/>
      <c r="N382" s="68"/>
      <c r="O382" s="68"/>
    </row>
    <row r="383" spans="1:15" x14ac:dyDescent="0.25">
      <c r="A383" s="17"/>
      <c r="B383" s="17" t="s">
        <v>585</v>
      </c>
      <c r="C383" s="17"/>
      <c r="D383" s="17"/>
      <c r="E383" s="17"/>
      <c r="F383" s="80">
        <v>0</v>
      </c>
      <c r="G383" s="80">
        <v>0</v>
      </c>
      <c r="H383" s="80">
        <v>500</v>
      </c>
      <c r="I383" s="80">
        <v>0</v>
      </c>
      <c r="J383" s="80">
        <f t="shared" ref="J383" si="69">SUM(J380:J382)</f>
        <v>500</v>
      </c>
      <c r="K383" s="80"/>
      <c r="L383" s="18"/>
      <c r="M383" s="18"/>
      <c r="N383" s="18"/>
      <c r="O383" s="18"/>
    </row>
    <row r="384" spans="1:15" x14ac:dyDescent="0.25">
      <c r="A384" s="66"/>
      <c r="B384" s="66"/>
      <c r="C384" s="66"/>
      <c r="D384" s="66"/>
      <c r="E384" s="66"/>
      <c r="F384" s="67"/>
      <c r="G384" s="67"/>
      <c r="H384" s="67"/>
      <c r="I384" s="67"/>
      <c r="J384" s="67"/>
      <c r="K384" s="67"/>
      <c r="L384" s="68"/>
      <c r="M384" s="68"/>
      <c r="N384" s="68"/>
      <c r="O384" s="68"/>
    </row>
    <row r="385" spans="1:15" x14ac:dyDescent="0.25">
      <c r="A385" s="6">
        <v>3</v>
      </c>
      <c r="B385" s="6">
        <v>3745</v>
      </c>
      <c r="C385" s="6">
        <v>6124</v>
      </c>
      <c r="D385" s="6">
        <v>31302000000</v>
      </c>
      <c r="E385" s="6"/>
      <c r="F385" s="7">
        <v>0</v>
      </c>
      <c r="G385" s="7">
        <v>0</v>
      </c>
      <c r="H385" s="7">
        <v>100</v>
      </c>
      <c r="I385" s="7">
        <v>0</v>
      </c>
      <c r="J385" s="7">
        <v>100</v>
      </c>
      <c r="K385" s="7"/>
      <c r="L385" s="8" t="s">
        <v>586</v>
      </c>
      <c r="M385" s="8" t="s">
        <v>575</v>
      </c>
      <c r="N385" s="8"/>
      <c r="O385" s="8" t="s">
        <v>158</v>
      </c>
    </row>
    <row r="386" spans="1:15" x14ac:dyDescent="0.25">
      <c r="A386" s="66"/>
      <c r="B386" s="66"/>
      <c r="C386" s="66"/>
      <c r="D386" s="66"/>
      <c r="E386" s="66"/>
      <c r="F386" s="67"/>
      <c r="G386" s="67"/>
      <c r="H386" s="67"/>
      <c r="I386" s="67"/>
      <c r="J386" s="67"/>
      <c r="K386" s="67"/>
      <c r="L386" s="68"/>
      <c r="M386" s="68"/>
      <c r="N386" s="68"/>
      <c r="O386" s="68"/>
    </row>
    <row r="387" spans="1:15" x14ac:dyDescent="0.25">
      <c r="A387" s="17"/>
      <c r="B387" s="17" t="s">
        <v>586</v>
      </c>
      <c r="C387" s="17"/>
      <c r="D387" s="17"/>
      <c r="E387" s="17"/>
      <c r="F387" s="80">
        <v>0</v>
      </c>
      <c r="G387" s="80">
        <v>0</v>
      </c>
      <c r="H387" s="80">
        <v>100</v>
      </c>
      <c r="I387" s="80">
        <v>0</v>
      </c>
      <c r="J387" s="80">
        <f t="shared" ref="J387" si="70">SUM(J384:J386)</f>
        <v>100</v>
      </c>
      <c r="K387" s="80"/>
      <c r="L387" s="18"/>
      <c r="M387" s="18"/>
      <c r="N387" s="18"/>
      <c r="O387" s="18"/>
    </row>
    <row r="388" spans="1:15" x14ac:dyDescent="0.25">
      <c r="A388" s="66"/>
      <c r="B388" s="66"/>
      <c r="C388" s="66"/>
      <c r="D388" s="66"/>
      <c r="E388" s="66"/>
      <c r="F388" s="67"/>
      <c r="G388" s="67"/>
      <c r="H388" s="67"/>
      <c r="I388" s="67"/>
      <c r="J388" s="67"/>
      <c r="K388" s="67"/>
      <c r="L388" s="68"/>
      <c r="M388" s="68"/>
      <c r="N388" s="68"/>
      <c r="O388" s="68"/>
    </row>
    <row r="389" spans="1:15" x14ac:dyDescent="0.25">
      <c r="A389" s="6">
        <v>3</v>
      </c>
      <c r="B389" s="6">
        <v>3639</v>
      </c>
      <c r="C389" s="6">
        <v>6121</v>
      </c>
      <c r="D389" s="6">
        <v>31303000000</v>
      </c>
      <c r="E389" s="6">
        <v>4</v>
      </c>
      <c r="F389" s="7">
        <v>0</v>
      </c>
      <c r="G389" s="7">
        <v>387.18700000000001</v>
      </c>
      <c r="H389" s="7">
        <v>0</v>
      </c>
      <c r="I389" s="7">
        <v>0</v>
      </c>
      <c r="J389" s="7">
        <v>0</v>
      </c>
      <c r="K389" s="7"/>
      <c r="L389" s="8" t="s">
        <v>587</v>
      </c>
      <c r="M389" s="8" t="s">
        <v>162</v>
      </c>
      <c r="N389" s="8" t="s">
        <v>570</v>
      </c>
      <c r="O389" s="8" t="s">
        <v>127</v>
      </c>
    </row>
    <row r="390" spans="1:15" x14ac:dyDescent="0.25">
      <c r="A390" s="66"/>
      <c r="B390" s="66"/>
      <c r="C390" s="66"/>
      <c r="D390" s="66"/>
      <c r="E390" s="66"/>
      <c r="F390" s="67"/>
      <c r="G390" s="67"/>
      <c r="H390" s="67"/>
      <c r="I390" s="67"/>
      <c r="J390" s="67"/>
      <c r="K390" s="67"/>
      <c r="L390" s="68"/>
      <c r="M390" s="68"/>
      <c r="N390" s="68"/>
      <c r="O390" s="68"/>
    </row>
    <row r="391" spans="1:15" x14ac:dyDescent="0.25">
      <c r="A391" s="17"/>
      <c r="B391" s="17" t="s">
        <v>587</v>
      </c>
      <c r="C391" s="17"/>
      <c r="D391" s="17"/>
      <c r="E391" s="17"/>
      <c r="F391" s="80">
        <v>0</v>
      </c>
      <c r="G391" s="80">
        <v>387.18700000000001</v>
      </c>
      <c r="H391" s="80">
        <v>0</v>
      </c>
      <c r="I391" s="80">
        <v>0</v>
      </c>
      <c r="J391" s="80">
        <f t="shared" ref="J391" si="71">SUM(J388:J390)</f>
        <v>0</v>
      </c>
      <c r="K391" s="80"/>
      <c r="L391" s="18"/>
      <c r="M391" s="18"/>
      <c r="N391" s="18"/>
      <c r="O391" s="18"/>
    </row>
    <row r="392" spans="1:15" x14ac:dyDescent="0.25">
      <c r="A392" s="66"/>
      <c r="B392" s="66"/>
      <c r="C392" s="66"/>
      <c r="D392" s="66"/>
      <c r="E392" s="66"/>
      <c r="F392" s="67"/>
      <c r="G392" s="67"/>
      <c r="H392" s="67"/>
      <c r="I392" s="67"/>
      <c r="J392" s="67"/>
      <c r="K392" s="67"/>
      <c r="L392" s="68"/>
      <c r="M392" s="68"/>
      <c r="N392" s="68"/>
      <c r="O392" s="68"/>
    </row>
    <row r="393" spans="1:15" x14ac:dyDescent="0.25">
      <c r="A393" s="6">
        <v>3</v>
      </c>
      <c r="B393" s="6">
        <v>6171</v>
      </c>
      <c r="C393" s="6">
        <v>5011</v>
      </c>
      <c r="D393" s="6">
        <v>31304000000</v>
      </c>
      <c r="E393" s="6">
        <v>14013</v>
      </c>
      <c r="F393" s="7">
        <v>0</v>
      </c>
      <c r="G393" s="7">
        <v>150.07400000000001</v>
      </c>
      <c r="H393" s="7">
        <v>117</v>
      </c>
      <c r="I393" s="7">
        <v>62.600999999999999</v>
      </c>
      <c r="J393" s="7">
        <v>0</v>
      </c>
      <c r="K393" s="7"/>
      <c r="L393" s="8" t="s">
        <v>551</v>
      </c>
      <c r="M393" s="8" t="s">
        <v>190</v>
      </c>
      <c r="N393" s="8" t="s">
        <v>552</v>
      </c>
      <c r="O393" s="8" t="s">
        <v>47</v>
      </c>
    </row>
    <row r="394" spans="1:15" x14ac:dyDescent="0.25">
      <c r="A394" s="6">
        <v>3</v>
      </c>
      <c r="B394" s="6">
        <v>6171</v>
      </c>
      <c r="C394" s="6">
        <v>5021</v>
      </c>
      <c r="D394" s="6">
        <v>31304000000</v>
      </c>
      <c r="E394" s="6">
        <v>4</v>
      </c>
      <c r="F394" s="7">
        <v>0</v>
      </c>
      <c r="G394" s="7">
        <v>19.88</v>
      </c>
      <c r="H394" s="7">
        <v>0</v>
      </c>
      <c r="I394" s="7">
        <v>0</v>
      </c>
      <c r="J394" s="7">
        <v>0</v>
      </c>
      <c r="K394" s="7"/>
      <c r="L394" s="8" t="s">
        <v>551</v>
      </c>
      <c r="M394" s="8" t="s">
        <v>242</v>
      </c>
      <c r="N394" s="8" t="s">
        <v>570</v>
      </c>
      <c r="O394" s="8" t="s">
        <v>47</v>
      </c>
    </row>
    <row r="395" spans="1:15" x14ac:dyDescent="0.25">
      <c r="A395" s="6">
        <v>3</v>
      </c>
      <c r="B395" s="6">
        <v>6171</v>
      </c>
      <c r="C395" s="6">
        <v>5021</v>
      </c>
      <c r="D395" s="6">
        <v>31304000000</v>
      </c>
      <c r="E395" s="6">
        <v>14013</v>
      </c>
      <c r="F395" s="7">
        <v>0</v>
      </c>
      <c r="G395" s="7">
        <v>32</v>
      </c>
      <c r="H395" s="7">
        <v>173</v>
      </c>
      <c r="I395" s="7">
        <v>27.75</v>
      </c>
      <c r="J395" s="7">
        <v>0</v>
      </c>
      <c r="K395" s="7"/>
      <c r="L395" s="8" t="s">
        <v>551</v>
      </c>
      <c r="M395" s="8" t="s">
        <v>242</v>
      </c>
      <c r="N395" s="8" t="s">
        <v>552</v>
      </c>
      <c r="O395" s="8" t="s">
        <v>47</v>
      </c>
    </row>
    <row r="396" spans="1:15" x14ac:dyDescent="0.25">
      <c r="A396" s="6">
        <v>3</v>
      </c>
      <c r="B396" s="6">
        <v>6171</v>
      </c>
      <c r="C396" s="6">
        <v>5021</v>
      </c>
      <c r="D396" s="6">
        <v>31304000000</v>
      </c>
      <c r="E396" s="6"/>
      <c r="F396" s="7">
        <v>0</v>
      </c>
      <c r="G396" s="7">
        <v>0</v>
      </c>
      <c r="H396" s="7">
        <v>160</v>
      </c>
      <c r="I396" s="7">
        <v>0</v>
      </c>
      <c r="J396" s="7">
        <v>130</v>
      </c>
      <c r="K396" s="7"/>
      <c r="L396" s="8" t="s">
        <v>551</v>
      </c>
      <c r="M396" s="8" t="s">
        <v>242</v>
      </c>
      <c r="N396" s="8"/>
      <c r="O396" s="8" t="s">
        <v>47</v>
      </c>
    </row>
    <row r="397" spans="1:15" x14ac:dyDescent="0.25">
      <c r="A397" s="6">
        <v>3</v>
      </c>
      <c r="B397" s="6">
        <v>6171</v>
      </c>
      <c r="C397" s="6">
        <v>5031</v>
      </c>
      <c r="D397" s="6">
        <v>31304000000</v>
      </c>
      <c r="E397" s="6" t="s">
        <v>588</v>
      </c>
      <c r="F397" s="7">
        <v>0</v>
      </c>
      <c r="G397" s="7">
        <v>56.845999999999997</v>
      </c>
      <c r="H397" s="7">
        <v>43</v>
      </c>
      <c r="I397" s="7">
        <v>0</v>
      </c>
      <c r="J397" s="7">
        <v>50</v>
      </c>
      <c r="K397" s="7"/>
      <c r="L397" s="8" t="s">
        <v>551</v>
      </c>
      <c r="M397" s="8" t="s">
        <v>191</v>
      </c>
      <c r="N397" s="8" t="s">
        <v>552</v>
      </c>
      <c r="O397" s="8" t="s">
        <v>47</v>
      </c>
    </row>
    <row r="398" spans="1:15" x14ac:dyDescent="0.25">
      <c r="A398" s="6">
        <v>3</v>
      </c>
      <c r="B398" s="6">
        <v>6171</v>
      </c>
      <c r="C398" s="6">
        <v>5032</v>
      </c>
      <c r="D398" s="6">
        <v>31304000000</v>
      </c>
      <c r="E398" s="6" t="s">
        <v>588</v>
      </c>
      <c r="F398" s="7">
        <v>0</v>
      </c>
      <c r="G398" s="7">
        <v>20.465</v>
      </c>
      <c r="H398" s="7">
        <v>16</v>
      </c>
      <c r="I398" s="7">
        <v>0</v>
      </c>
      <c r="J398" s="7">
        <v>20</v>
      </c>
      <c r="K398" s="7"/>
      <c r="L398" s="8" t="s">
        <v>551</v>
      </c>
      <c r="M398" s="8" t="s">
        <v>192</v>
      </c>
      <c r="N398" s="8" t="s">
        <v>552</v>
      </c>
      <c r="O398" s="8" t="s">
        <v>47</v>
      </c>
    </row>
    <row r="399" spans="1:15" x14ac:dyDescent="0.25">
      <c r="A399" s="6">
        <v>3</v>
      </c>
      <c r="B399" s="6">
        <v>6171</v>
      </c>
      <c r="C399" s="6">
        <v>5137</v>
      </c>
      <c r="D399" s="6">
        <v>31304000000</v>
      </c>
      <c r="E399" s="6">
        <v>14013</v>
      </c>
      <c r="F399" s="7">
        <v>0</v>
      </c>
      <c r="G399" s="7">
        <v>17.495000000000001</v>
      </c>
      <c r="H399" s="7">
        <v>37</v>
      </c>
      <c r="I399" s="7">
        <v>0</v>
      </c>
      <c r="J399" s="7">
        <v>0</v>
      </c>
      <c r="K399" s="7"/>
      <c r="L399" s="8" t="s">
        <v>551</v>
      </c>
      <c r="M399" s="8" t="s">
        <v>81</v>
      </c>
      <c r="N399" s="8" t="s">
        <v>552</v>
      </c>
      <c r="O399" s="8" t="s">
        <v>47</v>
      </c>
    </row>
    <row r="400" spans="1:15" x14ac:dyDescent="0.25">
      <c r="A400" s="6">
        <v>3</v>
      </c>
      <c r="B400" s="6">
        <v>6171</v>
      </c>
      <c r="C400" s="6">
        <v>5137</v>
      </c>
      <c r="D400" s="6">
        <v>31304000000</v>
      </c>
      <c r="E400" s="6"/>
      <c r="F400" s="7">
        <v>0</v>
      </c>
      <c r="G400" s="7">
        <v>0</v>
      </c>
      <c r="H400" s="7">
        <v>8</v>
      </c>
      <c r="I400" s="7">
        <v>0</v>
      </c>
      <c r="J400" s="7">
        <v>15</v>
      </c>
      <c r="K400" s="7"/>
      <c r="L400" s="8" t="s">
        <v>551</v>
      </c>
      <c r="M400" s="8" t="s">
        <v>81</v>
      </c>
      <c r="N400" s="8"/>
      <c r="O400" s="8" t="s">
        <v>47</v>
      </c>
    </row>
    <row r="401" spans="1:15" x14ac:dyDescent="0.25">
      <c r="A401" s="6">
        <v>3</v>
      </c>
      <c r="B401" s="6">
        <v>6171</v>
      </c>
      <c r="C401" s="6">
        <v>5139</v>
      </c>
      <c r="D401" s="6">
        <v>31304000000</v>
      </c>
      <c r="E401" s="6" t="s">
        <v>588</v>
      </c>
      <c r="F401" s="7">
        <v>0</v>
      </c>
      <c r="G401" s="7">
        <v>0</v>
      </c>
      <c r="H401" s="7">
        <v>0</v>
      </c>
      <c r="I401" s="7">
        <v>8.9280000000000008</v>
      </c>
      <c r="J401" s="7">
        <v>15</v>
      </c>
      <c r="K401" s="7"/>
      <c r="L401" s="8" t="s">
        <v>551</v>
      </c>
      <c r="M401" s="8" t="s">
        <v>82</v>
      </c>
      <c r="N401" s="8" t="s">
        <v>570</v>
      </c>
      <c r="O401" s="8" t="s">
        <v>47</v>
      </c>
    </row>
    <row r="402" spans="1:15" x14ac:dyDescent="0.25">
      <c r="A402" s="6">
        <v>3</v>
      </c>
      <c r="B402" s="6">
        <v>6171</v>
      </c>
      <c r="C402" s="6">
        <v>5169</v>
      </c>
      <c r="D402" s="6">
        <v>31304000000</v>
      </c>
      <c r="E402" s="6">
        <v>14013</v>
      </c>
      <c r="F402" s="7">
        <v>0</v>
      </c>
      <c r="G402" s="7">
        <v>0</v>
      </c>
      <c r="H402" s="7">
        <v>690</v>
      </c>
      <c r="I402" s="7">
        <v>189.36500000000001</v>
      </c>
      <c r="J402" s="7">
        <v>0</v>
      </c>
      <c r="K402" s="7"/>
      <c r="L402" s="8" t="s">
        <v>551</v>
      </c>
      <c r="M402" s="8" t="s">
        <v>84</v>
      </c>
      <c r="N402" s="8" t="s">
        <v>552</v>
      </c>
      <c r="O402" s="8" t="s">
        <v>47</v>
      </c>
    </row>
    <row r="403" spans="1:15" x14ac:dyDescent="0.25">
      <c r="A403" s="6">
        <v>3</v>
      </c>
      <c r="B403" s="6">
        <v>6171</v>
      </c>
      <c r="C403" s="6">
        <v>5169</v>
      </c>
      <c r="D403" s="6">
        <v>31304000000</v>
      </c>
      <c r="E403" s="6"/>
      <c r="F403" s="7">
        <v>0</v>
      </c>
      <c r="G403" s="7">
        <v>0</v>
      </c>
      <c r="H403" s="7">
        <v>310</v>
      </c>
      <c r="I403" s="7">
        <v>53.587000000000003</v>
      </c>
      <c r="J403" s="7">
        <v>350</v>
      </c>
      <c r="K403" s="7"/>
      <c r="L403" s="8" t="s">
        <v>551</v>
      </c>
      <c r="M403" s="8" t="s">
        <v>84</v>
      </c>
      <c r="N403" s="8"/>
      <c r="O403" s="8" t="s">
        <v>47</v>
      </c>
    </row>
    <row r="404" spans="1:15" x14ac:dyDescent="0.25">
      <c r="A404" s="6">
        <v>3</v>
      </c>
      <c r="B404" s="6">
        <v>6171</v>
      </c>
      <c r="C404" s="6">
        <v>5172</v>
      </c>
      <c r="D404" s="6">
        <v>31304000000</v>
      </c>
      <c r="E404" s="6">
        <v>4</v>
      </c>
      <c r="F404" s="7">
        <v>0</v>
      </c>
      <c r="G404" s="7">
        <v>4.84</v>
      </c>
      <c r="H404" s="7">
        <v>0</v>
      </c>
      <c r="I404" s="7">
        <v>0</v>
      </c>
      <c r="J404" s="7">
        <v>0</v>
      </c>
      <c r="K404" s="7"/>
      <c r="L404" s="8" t="s">
        <v>551</v>
      </c>
      <c r="M404" s="8" t="s">
        <v>278</v>
      </c>
      <c r="N404" s="8" t="s">
        <v>570</v>
      </c>
      <c r="O404" s="8" t="s">
        <v>47</v>
      </c>
    </row>
    <row r="405" spans="1:15" x14ac:dyDescent="0.25">
      <c r="A405" s="6">
        <v>3</v>
      </c>
      <c r="B405" s="6">
        <v>6171</v>
      </c>
      <c r="C405" s="6">
        <v>5172</v>
      </c>
      <c r="D405" s="6">
        <v>31304000000</v>
      </c>
      <c r="E405" s="6">
        <v>14013</v>
      </c>
      <c r="F405" s="7">
        <v>0</v>
      </c>
      <c r="G405" s="7">
        <v>61.71</v>
      </c>
      <c r="H405" s="7">
        <v>11</v>
      </c>
      <c r="I405" s="7">
        <v>0</v>
      </c>
      <c r="J405" s="7">
        <v>0</v>
      </c>
      <c r="K405" s="7"/>
      <c r="L405" s="8" t="s">
        <v>551</v>
      </c>
      <c r="M405" s="8" t="s">
        <v>278</v>
      </c>
      <c r="N405" s="8" t="s">
        <v>552</v>
      </c>
      <c r="O405" s="8" t="s">
        <v>47</v>
      </c>
    </row>
    <row r="406" spans="1:15" x14ac:dyDescent="0.25">
      <c r="A406" s="6">
        <v>3</v>
      </c>
      <c r="B406" s="6">
        <v>6171</v>
      </c>
      <c r="C406" s="6">
        <v>5175</v>
      </c>
      <c r="D406" s="6">
        <v>31304000000</v>
      </c>
      <c r="E406" s="6">
        <v>4</v>
      </c>
      <c r="F406" s="7">
        <v>0</v>
      </c>
      <c r="G406" s="7">
        <v>0</v>
      </c>
      <c r="H406" s="7">
        <v>11</v>
      </c>
      <c r="I406" s="7">
        <v>15.05</v>
      </c>
      <c r="J406" s="7">
        <v>0</v>
      </c>
      <c r="K406" s="7"/>
      <c r="L406" s="8" t="s">
        <v>551</v>
      </c>
      <c r="M406" s="8" t="s">
        <v>279</v>
      </c>
      <c r="N406" s="8" t="s">
        <v>570</v>
      </c>
      <c r="O406" s="8" t="s">
        <v>47</v>
      </c>
    </row>
    <row r="407" spans="1:15" x14ac:dyDescent="0.25">
      <c r="A407" s="6">
        <v>3</v>
      </c>
      <c r="B407" s="6">
        <v>6171</v>
      </c>
      <c r="C407" s="6">
        <v>5175</v>
      </c>
      <c r="D407" s="6">
        <v>31304000000</v>
      </c>
      <c r="E407" s="6"/>
      <c r="F407" s="7">
        <v>0</v>
      </c>
      <c r="G407" s="7">
        <v>0</v>
      </c>
      <c r="H407" s="7">
        <v>0</v>
      </c>
      <c r="I407" s="7">
        <v>20.259</v>
      </c>
      <c r="J407" s="7">
        <v>20</v>
      </c>
      <c r="K407" s="7"/>
      <c r="L407" s="8" t="s">
        <v>551</v>
      </c>
      <c r="M407" s="8" t="s">
        <v>279</v>
      </c>
      <c r="N407" s="8"/>
      <c r="O407" s="8" t="s">
        <v>47</v>
      </c>
    </row>
    <row r="408" spans="1:15" x14ac:dyDescent="0.25">
      <c r="A408" s="66"/>
      <c r="B408" s="66"/>
      <c r="C408" s="66"/>
      <c r="D408" s="66"/>
      <c r="E408" s="66"/>
      <c r="F408" s="67"/>
      <c r="G408" s="67"/>
      <c r="H408" s="67"/>
      <c r="I408" s="67"/>
      <c r="J408" s="67"/>
      <c r="K408" s="67"/>
      <c r="L408" s="68"/>
      <c r="M408" s="68"/>
      <c r="N408" s="68"/>
      <c r="O408" s="68"/>
    </row>
    <row r="409" spans="1:15" x14ac:dyDescent="0.25">
      <c r="A409" s="17"/>
      <c r="B409" s="17" t="s">
        <v>551</v>
      </c>
      <c r="C409" s="17"/>
      <c r="D409" s="17"/>
      <c r="E409" s="17"/>
      <c r="F409" s="80">
        <v>0</v>
      </c>
      <c r="G409" s="80">
        <v>363.30999999999995</v>
      </c>
      <c r="H409" s="80">
        <v>1576</v>
      </c>
      <c r="I409" s="80">
        <v>377.54</v>
      </c>
      <c r="J409" s="80">
        <f t="shared" ref="J409" si="72">SUM(J392:J408)</f>
        <v>600</v>
      </c>
      <c r="K409" s="80"/>
      <c r="L409" s="18"/>
      <c r="M409" s="18"/>
      <c r="N409" s="18"/>
      <c r="O409" s="18"/>
    </row>
    <row r="410" spans="1:15" x14ac:dyDescent="0.25">
      <c r="A410" s="66"/>
      <c r="B410" s="66"/>
      <c r="C410" s="66"/>
      <c r="D410" s="66"/>
      <c r="E410" s="66"/>
      <c r="F410" s="67"/>
      <c r="G410" s="67"/>
      <c r="H410" s="67"/>
      <c r="I410" s="67"/>
      <c r="J410" s="67"/>
      <c r="K410" s="67"/>
      <c r="L410" s="68"/>
      <c r="M410" s="68"/>
      <c r="N410" s="68"/>
      <c r="O410" s="68"/>
    </row>
    <row r="411" spans="1:15" x14ac:dyDescent="0.25">
      <c r="A411" s="6">
        <v>3</v>
      </c>
      <c r="B411" s="6">
        <v>3113</v>
      </c>
      <c r="C411" s="6">
        <v>6121</v>
      </c>
      <c r="D411" s="6">
        <v>31309000000</v>
      </c>
      <c r="E411" s="6">
        <v>4</v>
      </c>
      <c r="F411" s="7">
        <v>0</v>
      </c>
      <c r="G411" s="7">
        <v>418.22199999999998</v>
      </c>
      <c r="H411" s="7">
        <v>0</v>
      </c>
      <c r="I411" s="7">
        <v>40.052</v>
      </c>
      <c r="J411" s="7">
        <v>0</v>
      </c>
      <c r="K411" s="7"/>
      <c r="L411" s="8" t="s">
        <v>589</v>
      </c>
      <c r="M411" s="8" t="s">
        <v>162</v>
      </c>
      <c r="N411" s="8" t="s">
        <v>570</v>
      </c>
      <c r="O411" s="8" t="s">
        <v>40</v>
      </c>
    </row>
    <row r="412" spans="1:15" x14ac:dyDescent="0.25">
      <c r="A412" s="6">
        <v>3</v>
      </c>
      <c r="B412" s="6">
        <v>3113</v>
      </c>
      <c r="C412" s="6">
        <v>6121</v>
      </c>
      <c r="D412" s="6">
        <v>31309000000</v>
      </c>
      <c r="E412" s="6"/>
      <c r="F412" s="7">
        <v>0</v>
      </c>
      <c r="G412" s="7">
        <v>0</v>
      </c>
      <c r="H412" s="7">
        <v>22300</v>
      </c>
      <c r="I412" s="7">
        <v>11389.491</v>
      </c>
      <c r="J412" s="7">
        <v>100</v>
      </c>
      <c r="K412" s="7"/>
      <c r="L412" s="8" t="s">
        <v>589</v>
      </c>
      <c r="M412" s="8" t="s">
        <v>162</v>
      </c>
      <c r="N412" s="8"/>
      <c r="O412" s="8" t="s">
        <v>40</v>
      </c>
    </row>
    <row r="413" spans="1:15" x14ac:dyDescent="0.25">
      <c r="A413" s="66"/>
      <c r="B413" s="66"/>
      <c r="C413" s="66"/>
      <c r="D413" s="66"/>
      <c r="E413" s="66"/>
      <c r="F413" s="67"/>
      <c r="G413" s="67"/>
      <c r="H413" s="67"/>
      <c r="I413" s="67"/>
      <c r="J413" s="67"/>
      <c r="K413" s="67"/>
      <c r="L413" s="68"/>
      <c r="M413" s="68"/>
      <c r="N413" s="68"/>
      <c r="O413" s="68"/>
    </row>
    <row r="414" spans="1:15" x14ac:dyDescent="0.25">
      <c r="A414" s="17"/>
      <c r="B414" s="17" t="s">
        <v>589</v>
      </c>
      <c r="C414" s="17"/>
      <c r="D414" s="17"/>
      <c r="E414" s="17"/>
      <c r="F414" s="80">
        <v>0</v>
      </c>
      <c r="G414" s="80">
        <v>418.22199999999998</v>
      </c>
      <c r="H414" s="80">
        <v>22300</v>
      </c>
      <c r="I414" s="80">
        <v>11429.543</v>
      </c>
      <c r="J414" s="80">
        <f t="shared" ref="J414" si="73">SUM(J410:J413)</f>
        <v>100</v>
      </c>
      <c r="K414" s="80"/>
      <c r="L414" s="18"/>
      <c r="M414" s="18"/>
      <c r="N414" s="18"/>
      <c r="O414" s="18"/>
    </row>
    <row r="415" spans="1:15" x14ac:dyDescent="0.25">
      <c r="A415" s="66"/>
      <c r="B415" s="66"/>
      <c r="C415" s="66"/>
      <c r="D415" s="66"/>
      <c r="E415" s="66"/>
      <c r="F415" s="67"/>
      <c r="G415" s="67"/>
      <c r="H415" s="67"/>
      <c r="I415" s="67"/>
      <c r="J415" s="67"/>
      <c r="K415" s="67"/>
      <c r="L415" s="68"/>
      <c r="M415" s="68"/>
      <c r="N415" s="68"/>
      <c r="O415" s="68"/>
    </row>
    <row r="416" spans="1:15" x14ac:dyDescent="0.25">
      <c r="A416" s="6">
        <v>3</v>
      </c>
      <c r="B416" s="6">
        <v>3113</v>
      </c>
      <c r="C416" s="6">
        <v>6121</v>
      </c>
      <c r="D416" s="6">
        <v>31310000000</v>
      </c>
      <c r="E416" s="6">
        <v>4</v>
      </c>
      <c r="F416" s="7">
        <v>0</v>
      </c>
      <c r="G416" s="7">
        <v>271.77999999999997</v>
      </c>
      <c r="H416" s="7">
        <v>0</v>
      </c>
      <c r="I416" s="7">
        <v>37.075000000000003</v>
      </c>
      <c r="J416" s="7">
        <v>0</v>
      </c>
      <c r="K416" s="7"/>
      <c r="L416" s="8" t="s">
        <v>590</v>
      </c>
      <c r="M416" s="8" t="s">
        <v>162</v>
      </c>
      <c r="N416" s="8" t="s">
        <v>570</v>
      </c>
      <c r="O416" s="8" t="s">
        <v>40</v>
      </c>
    </row>
    <row r="417" spans="1:15" x14ac:dyDescent="0.25">
      <c r="A417" s="6">
        <v>3</v>
      </c>
      <c r="B417" s="6">
        <v>3113</v>
      </c>
      <c r="C417" s="6">
        <v>6121</v>
      </c>
      <c r="D417" s="6">
        <v>31310000000</v>
      </c>
      <c r="E417" s="6"/>
      <c r="F417" s="7">
        <v>0</v>
      </c>
      <c r="G417" s="7">
        <v>0</v>
      </c>
      <c r="H417" s="7">
        <v>20000</v>
      </c>
      <c r="I417" s="7">
        <v>8844.4529999999995</v>
      </c>
      <c r="J417" s="7">
        <v>100</v>
      </c>
      <c r="K417" s="7"/>
      <c r="L417" s="8" t="s">
        <v>590</v>
      </c>
      <c r="M417" s="8" t="s">
        <v>162</v>
      </c>
      <c r="N417" s="8"/>
      <c r="O417" s="8" t="s">
        <v>40</v>
      </c>
    </row>
    <row r="418" spans="1:15" x14ac:dyDescent="0.25">
      <c r="A418" s="66"/>
      <c r="B418" s="66"/>
      <c r="C418" s="66"/>
      <c r="D418" s="66"/>
      <c r="E418" s="66"/>
      <c r="F418" s="67"/>
      <c r="G418" s="67"/>
      <c r="H418" s="67"/>
      <c r="I418" s="67"/>
      <c r="J418" s="67"/>
      <c r="K418" s="67"/>
      <c r="L418" s="68"/>
      <c r="M418" s="68"/>
      <c r="N418" s="68"/>
      <c r="O418" s="68"/>
    </row>
    <row r="419" spans="1:15" x14ac:dyDescent="0.25">
      <c r="A419" s="17"/>
      <c r="B419" s="17" t="s">
        <v>590</v>
      </c>
      <c r="C419" s="17"/>
      <c r="D419" s="17"/>
      <c r="E419" s="17"/>
      <c r="F419" s="80">
        <v>0</v>
      </c>
      <c r="G419" s="80">
        <v>271.77999999999997</v>
      </c>
      <c r="H419" s="80">
        <v>20000</v>
      </c>
      <c r="I419" s="80">
        <v>8881.5280000000002</v>
      </c>
      <c r="J419" s="80">
        <f t="shared" ref="J419" si="74">SUM(J415:J418)</f>
        <v>100</v>
      </c>
      <c r="K419" s="80"/>
      <c r="L419" s="18"/>
      <c r="M419" s="18"/>
      <c r="N419" s="18"/>
      <c r="O419" s="18"/>
    </row>
    <row r="420" spans="1:15" x14ac:dyDescent="0.25">
      <c r="A420" s="66"/>
      <c r="B420" s="66"/>
      <c r="C420" s="66"/>
      <c r="D420" s="66"/>
      <c r="E420" s="66"/>
      <c r="F420" s="67"/>
      <c r="G420" s="67"/>
      <c r="H420" s="67"/>
      <c r="I420" s="67"/>
      <c r="J420" s="67"/>
      <c r="K420" s="67"/>
      <c r="L420" s="68"/>
      <c r="M420" s="68"/>
      <c r="N420" s="68"/>
      <c r="O420" s="68"/>
    </row>
    <row r="421" spans="1:15" x14ac:dyDescent="0.25">
      <c r="A421" s="6">
        <v>3</v>
      </c>
      <c r="B421" s="6">
        <v>3639</v>
      </c>
      <c r="C421" s="6">
        <v>5169</v>
      </c>
      <c r="D421" s="6">
        <v>31312000000</v>
      </c>
      <c r="E421" s="6"/>
      <c r="F421" s="7">
        <v>0</v>
      </c>
      <c r="G421" s="7">
        <v>66.066000000000003</v>
      </c>
      <c r="H421" s="7">
        <v>0</v>
      </c>
      <c r="I421" s="7">
        <v>196.80549999999999</v>
      </c>
      <c r="J421" s="7">
        <v>30</v>
      </c>
      <c r="K421" s="7"/>
      <c r="L421" s="8" t="s">
        <v>591</v>
      </c>
      <c r="M421" s="8" t="s">
        <v>84</v>
      </c>
      <c r="N421" s="8"/>
      <c r="O421" s="8" t="s">
        <v>127</v>
      </c>
    </row>
    <row r="422" spans="1:15" x14ac:dyDescent="0.25">
      <c r="A422" s="6">
        <v>3</v>
      </c>
      <c r="B422" s="6">
        <v>3639</v>
      </c>
      <c r="C422" s="6">
        <v>6121</v>
      </c>
      <c r="D422" s="6">
        <v>31312000000</v>
      </c>
      <c r="E422" s="6"/>
      <c r="F422" s="7">
        <v>0</v>
      </c>
      <c r="G422" s="7">
        <v>0</v>
      </c>
      <c r="H422" s="7">
        <v>220</v>
      </c>
      <c r="I422" s="7">
        <v>0</v>
      </c>
      <c r="J422" s="7">
        <v>0</v>
      </c>
      <c r="K422" s="7"/>
      <c r="L422" s="8" t="s">
        <v>591</v>
      </c>
      <c r="M422" s="8" t="s">
        <v>162</v>
      </c>
      <c r="N422" s="8"/>
      <c r="O422" s="8" t="s">
        <v>127</v>
      </c>
    </row>
    <row r="423" spans="1:15" x14ac:dyDescent="0.25">
      <c r="A423" s="66"/>
      <c r="B423" s="66"/>
      <c r="C423" s="66"/>
      <c r="D423" s="66"/>
      <c r="E423" s="66"/>
      <c r="F423" s="67"/>
      <c r="G423" s="67"/>
      <c r="H423" s="67"/>
      <c r="I423" s="67"/>
      <c r="J423" s="67"/>
      <c r="K423" s="67"/>
      <c r="L423" s="68"/>
      <c r="M423" s="68"/>
      <c r="N423" s="68"/>
      <c r="O423" s="68"/>
    </row>
    <row r="424" spans="1:15" x14ac:dyDescent="0.25">
      <c r="A424" s="17"/>
      <c r="B424" s="17" t="s">
        <v>591</v>
      </c>
      <c r="C424" s="17"/>
      <c r="D424" s="17"/>
      <c r="E424" s="17"/>
      <c r="F424" s="80">
        <v>0</v>
      </c>
      <c r="G424" s="80">
        <v>66.066000000000003</v>
      </c>
      <c r="H424" s="80">
        <v>220</v>
      </c>
      <c r="I424" s="80">
        <v>196.80549999999999</v>
      </c>
      <c r="J424" s="80">
        <f t="shared" ref="J424" si="75">SUM(J420:J423)</f>
        <v>30</v>
      </c>
      <c r="K424" s="80"/>
      <c r="L424" s="18"/>
      <c r="M424" s="18"/>
      <c r="N424" s="18"/>
      <c r="O424" s="18"/>
    </row>
    <row r="425" spans="1:15" x14ac:dyDescent="0.25">
      <c r="A425" s="66"/>
      <c r="B425" s="66"/>
      <c r="C425" s="66"/>
      <c r="D425" s="66"/>
      <c r="E425" s="66"/>
      <c r="F425" s="67"/>
      <c r="G425" s="67"/>
      <c r="H425" s="67"/>
      <c r="I425" s="67"/>
      <c r="J425" s="67"/>
      <c r="K425" s="67"/>
      <c r="L425" s="68"/>
      <c r="M425" s="68"/>
      <c r="N425" s="68"/>
      <c r="O425" s="68"/>
    </row>
    <row r="426" spans="1:15" x14ac:dyDescent="0.25">
      <c r="A426" s="6">
        <v>3</v>
      </c>
      <c r="B426" s="6">
        <v>3322</v>
      </c>
      <c r="C426" s="6">
        <v>6121</v>
      </c>
      <c r="D426" s="6">
        <v>31313000000</v>
      </c>
      <c r="E426" s="6"/>
      <c r="F426" s="7">
        <v>0</v>
      </c>
      <c r="G426" s="7">
        <v>0</v>
      </c>
      <c r="H426" s="7">
        <v>500</v>
      </c>
      <c r="I426" s="7">
        <v>0</v>
      </c>
      <c r="J426" s="7">
        <v>0</v>
      </c>
      <c r="K426" s="7"/>
      <c r="L426" s="8" t="s">
        <v>592</v>
      </c>
      <c r="M426" s="8" t="s">
        <v>162</v>
      </c>
      <c r="N426" s="8"/>
      <c r="O426" s="8" t="s">
        <v>388</v>
      </c>
    </row>
    <row r="427" spans="1:15" x14ac:dyDescent="0.25">
      <c r="A427" s="66"/>
      <c r="B427" s="66"/>
      <c r="C427" s="66"/>
      <c r="D427" s="66"/>
      <c r="E427" s="66"/>
      <c r="F427" s="67"/>
      <c r="G427" s="67"/>
      <c r="H427" s="67"/>
      <c r="I427" s="67"/>
      <c r="J427" s="67"/>
      <c r="K427" s="67"/>
      <c r="L427" s="68"/>
      <c r="M427" s="68"/>
      <c r="N427" s="68"/>
      <c r="O427" s="68"/>
    </row>
    <row r="428" spans="1:15" x14ac:dyDescent="0.25">
      <c r="A428" s="17"/>
      <c r="B428" s="17" t="s">
        <v>592</v>
      </c>
      <c r="C428" s="17"/>
      <c r="D428" s="17"/>
      <c r="E428" s="17"/>
      <c r="F428" s="80">
        <v>0</v>
      </c>
      <c r="G428" s="80">
        <v>0</v>
      </c>
      <c r="H428" s="80">
        <v>500</v>
      </c>
      <c r="I428" s="80">
        <v>0</v>
      </c>
      <c r="J428" s="80">
        <f t="shared" ref="J428" si="76">SUM(J425:J427)</f>
        <v>0</v>
      </c>
      <c r="K428" s="80"/>
      <c r="L428" s="18"/>
      <c r="M428" s="18"/>
      <c r="N428" s="18"/>
      <c r="O428" s="18"/>
    </row>
    <row r="429" spans="1:15" x14ac:dyDescent="0.25">
      <c r="A429" s="66"/>
      <c r="B429" s="66"/>
      <c r="C429" s="66"/>
      <c r="D429" s="66"/>
      <c r="E429" s="66"/>
      <c r="F429" s="67"/>
      <c r="G429" s="67"/>
      <c r="H429" s="67"/>
      <c r="I429" s="67"/>
      <c r="J429" s="67"/>
      <c r="K429" s="67"/>
      <c r="L429" s="68"/>
      <c r="M429" s="68"/>
      <c r="N429" s="68"/>
      <c r="O429" s="68"/>
    </row>
    <row r="430" spans="1:15" x14ac:dyDescent="0.25">
      <c r="A430" s="6">
        <v>3</v>
      </c>
      <c r="B430" s="6">
        <v>3639</v>
      </c>
      <c r="C430" s="6">
        <v>6121</v>
      </c>
      <c r="D430" s="6">
        <v>31314000000</v>
      </c>
      <c r="E430" s="6"/>
      <c r="F430" s="7">
        <v>0</v>
      </c>
      <c r="G430" s="7">
        <v>1243.519</v>
      </c>
      <c r="H430" s="7">
        <v>0</v>
      </c>
      <c r="I430" s="7">
        <v>0</v>
      </c>
      <c r="J430" s="7">
        <v>0</v>
      </c>
      <c r="K430" s="7"/>
      <c r="L430" s="8" t="s">
        <v>553</v>
      </c>
      <c r="M430" s="8" t="s">
        <v>162</v>
      </c>
      <c r="N430" s="8"/>
      <c r="O430" s="8" t="s">
        <v>127</v>
      </c>
    </row>
    <row r="431" spans="1:15" x14ac:dyDescent="0.25">
      <c r="A431" s="66"/>
      <c r="B431" s="66"/>
      <c r="C431" s="66"/>
      <c r="D431" s="66"/>
      <c r="E431" s="66"/>
      <c r="F431" s="67"/>
      <c r="G431" s="67"/>
      <c r="H431" s="67"/>
      <c r="I431" s="67"/>
      <c r="J431" s="67"/>
      <c r="K431" s="67"/>
      <c r="L431" s="68"/>
      <c r="M431" s="68"/>
      <c r="N431" s="68"/>
      <c r="O431" s="68"/>
    </row>
    <row r="432" spans="1:15" x14ac:dyDescent="0.25">
      <c r="A432" s="17"/>
      <c r="B432" s="17" t="s">
        <v>553</v>
      </c>
      <c r="C432" s="17"/>
      <c r="D432" s="17"/>
      <c r="E432" s="17"/>
      <c r="F432" s="80">
        <v>0</v>
      </c>
      <c r="G432" s="80">
        <v>1243.519</v>
      </c>
      <c r="H432" s="80">
        <v>0</v>
      </c>
      <c r="I432" s="80">
        <v>0</v>
      </c>
      <c r="J432" s="80">
        <f t="shared" ref="J432" si="77">SUM(J429:J431)</f>
        <v>0</v>
      </c>
      <c r="K432" s="80"/>
      <c r="L432" s="18"/>
      <c r="M432" s="18"/>
      <c r="N432" s="18"/>
      <c r="O432" s="18"/>
    </row>
    <row r="433" spans="1:15" x14ac:dyDescent="0.25">
      <c r="A433" s="66"/>
      <c r="B433" s="66"/>
      <c r="C433" s="66"/>
      <c r="D433" s="66"/>
      <c r="E433" s="66"/>
      <c r="F433" s="67"/>
      <c r="G433" s="67"/>
      <c r="H433" s="67"/>
      <c r="I433" s="67"/>
      <c r="J433" s="67"/>
      <c r="K433" s="67"/>
      <c r="L433" s="68"/>
      <c r="M433" s="68"/>
      <c r="N433" s="68"/>
      <c r="O433" s="68"/>
    </row>
    <row r="434" spans="1:15" x14ac:dyDescent="0.25">
      <c r="A434" s="6">
        <v>3</v>
      </c>
      <c r="B434" s="6">
        <v>3113</v>
      </c>
      <c r="C434" s="6">
        <v>6121</v>
      </c>
      <c r="D434" s="6">
        <v>31315000000</v>
      </c>
      <c r="E434" s="6">
        <v>4</v>
      </c>
      <c r="F434" s="7">
        <v>0</v>
      </c>
      <c r="G434" s="7">
        <v>310.2</v>
      </c>
      <c r="H434" s="7">
        <v>0</v>
      </c>
      <c r="I434" s="7">
        <v>40.052</v>
      </c>
      <c r="J434" s="7">
        <v>0</v>
      </c>
      <c r="K434" s="7"/>
      <c r="L434" s="8" t="s">
        <v>593</v>
      </c>
      <c r="M434" s="8" t="s">
        <v>162</v>
      </c>
      <c r="N434" s="8" t="s">
        <v>570</v>
      </c>
      <c r="O434" s="8" t="s">
        <v>40</v>
      </c>
    </row>
    <row r="435" spans="1:15" x14ac:dyDescent="0.25">
      <c r="A435" s="6">
        <v>3</v>
      </c>
      <c r="B435" s="6">
        <v>3113</v>
      </c>
      <c r="C435" s="6">
        <v>6121</v>
      </c>
      <c r="D435" s="6">
        <v>31315000000</v>
      </c>
      <c r="E435" s="6"/>
      <c r="F435" s="7">
        <v>0</v>
      </c>
      <c r="G435" s="7">
        <v>0</v>
      </c>
      <c r="H435" s="7">
        <v>20000</v>
      </c>
      <c r="I435" s="7">
        <v>5689.4549999999999</v>
      </c>
      <c r="J435" s="7">
        <v>100</v>
      </c>
      <c r="K435" s="7"/>
      <c r="L435" s="8" t="s">
        <v>593</v>
      </c>
      <c r="M435" s="8" t="s">
        <v>162</v>
      </c>
      <c r="N435" s="8"/>
      <c r="O435" s="8" t="s">
        <v>40</v>
      </c>
    </row>
    <row r="436" spans="1:15" x14ac:dyDescent="0.25">
      <c r="A436" s="66"/>
      <c r="B436" s="66"/>
      <c r="C436" s="66"/>
      <c r="D436" s="66"/>
      <c r="E436" s="66"/>
      <c r="F436" s="67"/>
      <c r="G436" s="67"/>
      <c r="H436" s="67"/>
      <c r="I436" s="67"/>
      <c r="J436" s="67"/>
      <c r="K436" s="67"/>
      <c r="L436" s="68"/>
      <c r="M436" s="68"/>
      <c r="N436" s="68"/>
      <c r="O436" s="68"/>
    </row>
    <row r="437" spans="1:15" x14ac:dyDescent="0.25">
      <c r="A437" s="17"/>
      <c r="B437" s="17" t="s">
        <v>593</v>
      </c>
      <c r="C437" s="17"/>
      <c r="D437" s="17"/>
      <c r="E437" s="17"/>
      <c r="F437" s="80">
        <v>0</v>
      </c>
      <c r="G437" s="80">
        <v>310.2</v>
      </c>
      <c r="H437" s="80">
        <v>20000</v>
      </c>
      <c r="I437" s="80">
        <v>5729.5069999999996</v>
      </c>
      <c r="J437" s="80">
        <f t="shared" ref="J437" si="78">SUM(J433:J436)</f>
        <v>100</v>
      </c>
      <c r="K437" s="80"/>
      <c r="L437" s="18"/>
      <c r="M437" s="18"/>
      <c r="N437" s="18"/>
      <c r="O437" s="18"/>
    </row>
    <row r="438" spans="1:15" x14ac:dyDescent="0.25">
      <c r="A438" s="66"/>
      <c r="B438" s="66"/>
      <c r="C438" s="66"/>
      <c r="D438" s="66"/>
      <c r="E438" s="66"/>
      <c r="F438" s="67"/>
      <c r="G438" s="67"/>
      <c r="H438" s="67"/>
      <c r="I438" s="67"/>
      <c r="J438" s="67"/>
      <c r="K438" s="67"/>
      <c r="L438" s="68"/>
      <c r="M438" s="68"/>
      <c r="N438" s="68"/>
      <c r="O438" s="68"/>
    </row>
    <row r="439" spans="1:15" x14ac:dyDescent="0.25">
      <c r="A439" s="6">
        <v>3</v>
      </c>
      <c r="B439" s="6">
        <v>6171</v>
      </c>
      <c r="C439" s="6">
        <v>5021</v>
      </c>
      <c r="D439" s="6">
        <v>31316000000</v>
      </c>
      <c r="E439" s="6">
        <v>14007</v>
      </c>
      <c r="F439" s="7">
        <v>0</v>
      </c>
      <c r="G439" s="7">
        <v>60.21</v>
      </c>
      <c r="H439" s="7">
        <v>0</v>
      </c>
      <c r="I439" s="7">
        <v>0</v>
      </c>
      <c r="J439" s="7">
        <v>0</v>
      </c>
      <c r="K439" s="7"/>
      <c r="L439" s="8" t="s">
        <v>554</v>
      </c>
      <c r="M439" s="8" t="s">
        <v>242</v>
      </c>
      <c r="N439" s="8" t="s">
        <v>555</v>
      </c>
      <c r="O439" s="8" t="s">
        <v>47</v>
      </c>
    </row>
    <row r="440" spans="1:15" x14ac:dyDescent="0.25">
      <c r="A440" s="6">
        <v>3</v>
      </c>
      <c r="B440" s="6">
        <v>6171</v>
      </c>
      <c r="C440" s="6">
        <v>5021</v>
      </c>
      <c r="D440" s="6">
        <v>31316000000</v>
      </c>
      <c r="E440" s="6"/>
      <c r="F440" s="7">
        <v>0</v>
      </c>
      <c r="G440" s="7">
        <v>6.69</v>
      </c>
      <c r="H440" s="7">
        <v>0</v>
      </c>
      <c r="I440" s="7">
        <v>0</v>
      </c>
      <c r="J440" s="7">
        <v>0</v>
      </c>
      <c r="K440" s="7"/>
      <c r="L440" s="8" t="s">
        <v>554</v>
      </c>
      <c r="M440" s="8" t="s">
        <v>242</v>
      </c>
      <c r="N440" s="8"/>
      <c r="O440" s="8" t="s">
        <v>47</v>
      </c>
    </row>
    <row r="441" spans="1:15" x14ac:dyDescent="0.25">
      <c r="A441" s="6">
        <v>3</v>
      </c>
      <c r="B441" s="6">
        <v>6171</v>
      </c>
      <c r="C441" s="6">
        <v>5169</v>
      </c>
      <c r="D441" s="6">
        <v>31316000000</v>
      </c>
      <c r="E441" s="6">
        <v>14007</v>
      </c>
      <c r="F441" s="7">
        <v>0</v>
      </c>
      <c r="G441" s="7">
        <v>124.47</v>
      </c>
      <c r="H441" s="7">
        <v>0</v>
      </c>
      <c r="I441" s="7">
        <v>0</v>
      </c>
      <c r="J441" s="7">
        <v>0</v>
      </c>
      <c r="K441" s="7"/>
      <c r="L441" s="8" t="s">
        <v>554</v>
      </c>
      <c r="M441" s="8" t="s">
        <v>84</v>
      </c>
      <c r="N441" s="8" t="s">
        <v>555</v>
      </c>
      <c r="O441" s="8" t="s">
        <v>47</v>
      </c>
    </row>
    <row r="442" spans="1:15" x14ac:dyDescent="0.25">
      <c r="A442" s="6">
        <v>3</v>
      </c>
      <c r="B442" s="6">
        <v>6171</v>
      </c>
      <c r="C442" s="6">
        <v>5169</v>
      </c>
      <c r="D442" s="6">
        <v>31316000000</v>
      </c>
      <c r="E442" s="6"/>
      <c r="F442" s="7">
        <v>0</v>
      </c>
      <c r="G442" s="7">
        <v>13.83</v>
      </c>
      <c r="H442" s="7">
        <v>0</v>
      </c>
      <c r="I442" s="7">
        <v>0</v>
      </c>
      <c r="J442" s="7">
        <v>0</v>
      </c>
      <c r="K442" s="7"/>
      <c r="L442" s="8" t="s">
        <v>554</v>
      </c>
      <c r="M442" s="8" t="s">
        <v>84</v>
      </c>
      <c r="N442" s="8"/>
      <c r="O442" s="8" t="s">
        <v>47</v>
      </c>
    </row>
    <row r="443" spans="1:15" x14ac:dyDescent="0.25">
      <c r="A443" s="6">
        <v>3</v>
      </c>
      <c r="B443" s="6">
        <v>6402</v>
      </c>
      <c r="C443" s="6">
        <v>5364</v>
      </c>
      <c r="D443" s="6">
        <v>31316000000</v>
      </c>
      <c r="E443" s="6"/>
      <c r="F443" s="7">
        <v>0</v>
      </c>
      <c r="G443" s="7">
        <v>0</v>
      </c>
      <c r="H443" s="7">
        <v>18</v>
      </c>
      <c r="I443" s="7">
        <v>17.667000000000002</v>
      </c>
      <c r="J443" s="7">
        <v>0</v>
      </c>
      <c r="K443" s="7"/>
      <c r="L443" s="8" t="s">
        <v>554</v>
      </c>
      <c r="M443" s="8" t="s">
        <v>197</v>
      </c>
      <c r="N443" s="8"/>
      <c r="O443" s="8" t="s">
        <v>196</v>
      </c>
    </row>
    <row r="444" spans="1:15" x14ac:dyDescent="0.25">
      <c r="A444" s="66"/>
      <c r="B444" s="66"/>
      <c r="C444" s="66"/>
      <c r="D444" s="66"/>
      <c r="E444" s="66"/>
      <c r="F444" s="67"/>
      <c r="G444" s="67"/>
      <c r="H444" s="67"/>
      <c r="I444" s="67"/>
      <c r="J444" s="67"/>
      <c r="K444" s="67"/>
      <c r="L444" s="68"/>
      <c r="M444" s="68"/>
      <c r="N444" s="68"/>
      <c r="O444" s="68"/>
    </row>
    <row r="445" spans="1:15" x14ac:dyDescent="0.25">
      <c r="A445" s="17"/>
      <c r="B445" s="17" t="s">
        <v>554</v>
      </c>
      <c r="C445" s="17"/>
      <c r="D445" s="17"/>
      <c r="E445" s="17"/>
      <c r="F445" s="80">
        <v>0</v>
      </c>
      <c r="G445" s="80">
        <v>205.20000000000002</v>
      </c>
      <c r="H445" s="80">
        <v>18</v>
      </c>
      <c r="I445" s="80">
        <v>17.667000000000002</v>
      </c>
      <c r="J445" s="80">
        <f t="shared" ref="J445" si="79">SUM(J438:J444)</f>
        <v>0</v>
      </c>
      <c r="K445" s="80"/>
      <c r="L445" s="18"/>
      <c r="M445" s="18"/>
      <c r="N445" s="18"/>
      <c r="O445" s="18"/>
    </row>
    <row r="446" spans="1:15" x14ac:dyDescent="0.25">
      <c r="A446" s="66"/>
      <c r="B446" s="66"/>
      <c r="C446" s="66"/>
      <c r="D446" s="66"/>
      <c r="E446" s="66"/>
      <c r="F446" s="67"/>
      <c r="G446" s="67"/>
      <c r="H446" s="67"/>
      <c r="I446" s="67"/>
      <c r="J446" s="67"/>
      <c r="K446" s="67"/>
      <c r="L446" s="68"/>
      <c r="M446" s="68"/>
      <c r="N446" s="68"/>
      <c r="O446" s="68"/>
    </row>
    <row r="447" spans="1:15" x14ac:dyDescent="0.25">
      <c r="A447" s="6">
        <v>3</v>
      </c>
      <c r="B447" s="6">
        <v>3639</v>
      </c>
      <c r="C447" s="6">
        <v>6121</v>
      </c>
      <c r="D447" s="6">
        <v>31401000000</v>
      </c>
      <c r="E447" s="6">
        <v>4</v>
      </c>
      <c r="F447" s="7">
        <v>0</v>
      </c>
      <c r="G447" s="7">
        <v>0</v>
      </c>
      <c r="H447" s="7">
        <v>0</v>
      </c>
      <c r="I447" s="7">
        <v>229.4761</v>
      </c>
      <c r="J447" s="7">
        <v>0</v>
      </c>
      <c r="K447" s="7"/>
      <c r="L447" s="8" t="s">
        <v>594</v>
      </c>
      <c r="M447" s="8" t="s">
        <v>162</v>
      </c>
      <c r="N447" s="8" t="s">
        <v>570</v>
      </c>
      <c r="O447" s="8" t="s">
        <v>127</v>
      </c>
    </row>
    <row r="448" spans="1:15" x14ac:dyDescent="0.25">
      <c r="A448" s="6">
        <v>3</v>
      </c>
      <c r="B448" s="6">
        <v>3639</v>
      </c>
      <c r="C448" s="6">
        <v>6121</v>
      </c>
      <c r="D448" s="6">
        <v>31401000000</v>
      </c>
      <c r="E448" s="6"/>
      <c r="F448" s="7">
        <v>0</v>
      </c>
      <c r="G448" s="7">
        <v>0</v>
      </c>
      <c r="H448" s="7">
        <v>25000</v>
      </c>
      <c r="I448" s="7">
        <v>0</v>
      </c>
      <c r="J448" s="7">
        <v>12500</v>
      </c>
      <c r="K448" s="7"/>
      <c r="L448" s="8" t="s">
        <v>594</v>
      </c>
      <c r="M448" s="8" t="s">
        <v>162</v>
      </c>
      <c r="N448" s="8"/>
      <c r="O448" s="8" t="s">
        <v>127</v>
      </c>
    </row>
    <row r="449" spans="1:15" x14ac:dyDescent="0.25">
      <c r="A449" s="66"/>
      <c r="B449" s="66"/>
      <c r="C449" s="66"/>
      <c r="D449" s="66"/>
      <c r="E449" s="66"/>
      <c r="F449" s="67"/>
      <c r="G449" s="67"/>
      <c r="H449" s="67"/>
      <c r="I449" s="67"/>
      <c r="J449" s="67"/>
      <c r="K449" s="67"/>
      <c r="L449" s="68"/>
      <c r="M449" s="68"/>
      <c r="N449" s="68"/>
      <c r="O449" s="68"/>
    </row>
    <row r="450" spans="1:15" x14ac:dyDescent="0.25">
      <c r="A450" s="17"/>
      <c r="B450" s="17" t="s">
        <v>594</v>
      </c>
      <c r="C450" s="17"/>
      <c r="D450" s="17"/>
      <c r="E450" s="17"/>
      <c r="F450" s="80">
        <v>0</v>
      </c>
      <c r="G450" s="80">
        <v>0</v>
      </c>
      <c r="H450" s="80">
        <v>25000</v>
      </c>
      <c r="I450" s="80">
        <v>229.4761</v>
      </c>
      <c r="J450" s="80">
        <f t="shared" ref="J450" si="80">SUM(J446:J449)</f>
        <v>12500</v>
      </c>
      <c r="K450" s="80"/>
      <c r="L450" s="18"/>
      <c r="M450" s="18"/>
      <c r="N450" s="18"/>
      <c r="O450" s="18"/>
    </row>
    <row r="451" spans="1:15" x14ac:dyDescent="0.25">
      <c r="A451" s="66"/>
      <c r="B451" s="66"/>
      <c r="C451" s="66"/>
      <c r="D451" s="66"/>
      <c r="E451" s="66"/>
      <c r="F451" s="67"/>
      <c r="G451" s="67"/>
      <c r="H451" s="67"/>
      <c r="I451" s="67"/>
      <c r="J451" s="67"/>
      <c r="K451" s="67"/>
      <c r="L451" s="68"/>
      <c r="M451" s="68"/>
      <c r="N451" s="68"/>
      <c r="O451" s="68"/>
    </row>
    <row r="452" spans="1:15" x14ac:dyDescent="0.25">
      <c r="A452" s="6">
        <v>3</v>
      </c>
      <c r="B452" s="6">
        <v>3639</v>
      </c>
      <c r="C452" s="6">
        <v>6121</v>
      </c>
      <c r="D452" s="6">
        <v>31402000000</v>
      </c>
      <c r="E452" s="6"/>
      <c r="F452" s="7">
        <v>0</v>
      </c>
      <c r="G452" s="7">
        <v>0</v>
      </c>
      <c r="H452" s="7">
        <v>12000</v>
      </c>
      <c r="I452" s="7">
        <v>0</v>
      </c>
      <c r="J452" s="7">
        <v>55000</v>
      </c>
      <c r="K452" s="7"/>
      <c r="L452" s="8" t="s">
        <v>595</v>
      </c>
      <c r="M452" s="8" t="s">
        <v>162</v>
      </c>
      <c r="N452" s="8"/>
      <c r="O452" s="8" t="s">
        <v>127</v>
      </c>
    </row>
    <row r="453" spans="1:15" x14ac:dyDescent="0.25">
      <c r="A453" s="66"/>
      <c r="B453" s="66"/>
      <c r="C453" s="66"/>
      <c r="D453" s="66"/>
      <c r="E453" s="66"/>
      <c r="F453" s="67"/>
      <c r="G453" s="67"/>
      <c r="H453" s="67"/>
      <c r="I453" s="67"/>
      <c r="J453" s="67"/>
      <c r="K453" s="67"/>
      <c r="L453" s="68"/>
      <c r="M453" s="68"/>
      <c r="N453" s="68"/>
      <c r="O453" s="68"/>
    </row>
    <row r="454" spans="1:15" x14ac:dyDescent="0.25">
      <c r="A454" s="17"/>
      <c r="B454" s="17" t="s">
        <v>595</v>
      </c>
      <c r="C454" s="17"/>
      <c r="D454" s="17"/>
      <c r="E454" s="17"/>
      <c r="F454" s="80">
        <v>0</v>
      </c>
      <c r="G454" s="80">
        <v>0</v>
      </c>
      <c r="H454" s="80">
        <v>12000</v>
      </c>
      <c r="I454" s="80">
        <v>0</v>
      </c>
      <c r="J454" s="80">
        <f t="shared" ref="J454" si="81">SUM(J451:J453)</f>
        <v>55000</v>
      </c>
      <c r="K454" s="80"/>
      <c r="L454" s="18"/>
      <c r="M454" s="18"/>
      <c r="N454" s="18"/>
      <c r="O454" s="18"/>
    </row>
    <row r="455" spans="1:15" x14ac:dyDescent="0.25">
      <c r="A455" s="66"/>
      <c r="B455" s="66"/>
      <c r="C455" s="66"/>
      <c r="D455" s="66"/>
      <c r="E455" s="66"/>
      <c r="F455" s="67"/>
      <c r="G455" s="67"/>
      <c r="H455" s="67"/>
      <c r="I455" s="67"/>
      <c r="J455" s="67"/>
      <c r="K455" s="67"/>
      <c r="L455" s="68"/>
      <c r="M455" s="68"/>
      <c r="N455" s="68"/>
      <c r="O455" s="68"/>
    </row>
    <row r="456" spans="1:15" x14ac:dyDescent="0.25">
      <c r="A456" s="6">
        <v>3</v>
      </c>
      <c r="B456" s="6">
        <v>3639</v>
      </c>
      <c r="C456" s="6">
        <v>6121</v>
      </c>
      <c r="D456" s="6">
        <v>31403000000</v>
      </c>
      <c r="E456" s="6">
        <v>4</v>
      </c>
      <c r="F456" s="7">
        <v>0</v>
      </c>
      <c r="G456" s="7">
        <v>0</v>
      </c>
      <c r="H456" s="7">
        <v>0</v>
      </c>
      <c r="I456" s="7">
        <v>66.245999999999995</v>
      </c>
      <c r="J456" s="7">
        <v>0</v>
      </c>
      <c r="K456" s="7"/>
      <c r="L456" s="8" t="s">
        <v>596</v>
      </c>
      <c r="M456" s="8" t="s">
        <v>162</v>
      </c>
      <c r="N456" s="8" t="s">
        <v>570</v>
      </c>
      <c r="O456" s="8" t="s">
        <v>127</v>
      </c>
    </row>
    <row r="457" spans="1:15" x14ac:dyDescent="0.25">
      <c r="A457" s="6">
        <v>3</v>
      </c>
      <c r="B457" s="6">
        <v>3639</v>
      </c>
      <c r="C457" s="6">
        <v>6121</v>
      </c>
      <c r="D457" s="6">
        <v>31403000000</v>
      </c>
      <c r="E457" s="6"/>
      <c r="F457" s="7">
        <v>0</v>
      </c>
      <c r="G457" s="7">
        <v>0</v>
      </c>
      <c r="H457" s="7">
        <v>6500</v>
      </c>
      <c r="I457" s="7">
        <v>0</v>
      </c>
      <c r="J457" s="7">
        <v>13500</v>
      </c>
      <c r="K457" s="7"/>
      <c r="L457" s="8" t="s">
        <v>596</v>
      </c>
      <c r="M457" s="8" t="s">
        <v>162</v>
      </c>
      <c r="N457" s="8"/>
      <c r="O457" s="8" t="s">
        <v>127</v>
      </c>
    </row>
    <row r="458" spans="1:15" x14ac:dyDescent="0.25">
      <c r="A458" s="66"/>
      <c r="B458" s="66"/>
      <c r="C458" s="66"/>
      <c r="D458" s="66"/>
      <c r="E458" s="66"/>
      <c r="F458" s="67"/>
      <c r="G458" s="67"/>
      <c r="H458" s="67"/>
      <c r="I458" s="67"/>
      <c r="J458" s="67"/>
      <c r="K458" s="67"/>
      <c r="L458" s="68"/>
      <c r="M458" s="68"/>
      <c r="N458" s="68"/>
      <c r="O458" s="68"/>
    </row>
    <row r="459" spans="1:15" x14ac:dyDescent="0.25">
      <c r="A459" s="17"/>
      <c r="B459" s="17" t="s">
        <v>596</v>
      </c>
      <c r="C459" s="17"/>
      <c r="D459" s="17"/>
      <c r="E459" s="17"/>
      <c r="F459" s="80">
        <v>0</v>
      </c>
      <c r="G459" s="80">
        <v>0</v>
      </c>
      <c r="H459" s="80">
        <v>6500</v>
      </c>
      <c r="I459" s="80">
        <v>66.245999999999995</v>
      </c>
      <c r="J459" s="80">
        <f t="shared" ref="J459" si="82">SUM(J455:J458)</f>
        <v>13500</v>
      </c>
      <c r="K459" s="80"/>
      <c r="L459" s="18"/>
      <c r="M459" s="18"/>
      <c r="N459" s="18"/>
      <c r="O459" s="18"/>
    </row>
    <row r="460" spans="1:15" x14ac:dyDescent="0.25">
      <c r="A460" s="66"/>
      <c r="B460" s="66"/>
      <c r="C460" s="66"/>
      <c r="D460" s="66"/>
      <c r="E460" s="66"/>
      <c r="F460" s="67"/>
      <c r="G460" s="67"/>
      <c r="H460" s="67"/>
      <c r="I460" s="67"/>
      <c r="J460" s="67"/>
      <c r="K460" s="67"/>
      <c r="L460" s="68"/>
      <c r="M460" s="68"/>
      <c r="N460" s="68"/>
      <c r="O460" s="68"/>
    </row>
    <row r="461" spans="1:15" x14ac:dyDescent="0.25">
      <c r="A461" s="6">
        <v>3</v>
      </c>
      <c r="B461" s="6">
        <v>3639</v>
      </c>
      <c r="C461" s="6">
        <v>5169</v>
      </c>
      <c r="D461" s="6">
        <v>31404000000</v>
      </c>
      <c r="E461" s="6"/>
      <c r="F461" s="7">
        <v>0</v>
      </c>
      <c r="G461" s="7">
        <v>0</v>
      </c>
      <c r="H461" s="7">
        <v>1500</v>
      </c>
      <c r="I461" s="7">
        <v>0</v>
      </c>
      <c r="J461" s="7">
        <v>300</v>
      </c>
      <c r="K461" s="7"/>
      <c r="L461" s="8" t="s">
        <v>597</v>
      </c>
      <c r="M461" s="8" t="s">
        <v>84</v>
      </c>
      <c r="N461" s="8"/>
      <c r="O461" s="8" t="s">
        <v>127</v>
      </c>
    </row>
    <row r="462" spans="1:15" x14ac:dyDescent="0.25">
      <c r="A462" s="6">
        <v>3</v>
      </c>
      <c r="B462" s="6">
        <v>3639</v>
      </c>
      <c r="C462" s="6">
        <v>6121</v>
      </c>
      <c r="D462" s="6">
        <v>31404000000</v>
      </c>
      <c r="E462" s="6">
        <v>4</v>
      </c>
      <c r="F462" s="7">
        <v>0</v>
      </c>
      <c r="G462" s="7">
        <v>0</v>
      </c>
      <c r="H462" s="7">
        <v>0</v>
      </c>
      <c r="I462" s="7">
        <v>142.78</v>
      </c>
      <c r="J462" s="7">
        <v>0</v>
      </c>
      <c r="K462" s="7"/>
      <c r="L462" s="8" t="s">
        <v>597</v>
      </c>
      <c r="M462" s="8" t="s">
        <v>162</v>
      </c>
      <c r="N462" s="8" t="s">
        <v>570</v>
      </c>
      <c r="O462" s="8" t="s">
        <v>127</v>
      </c>
    </row>
    <row r="463" spans="1:15" x14ac:dyDescent="0.25">
      <c r="A463" s="6">
        <v>3</v>
      </c>
      <c r="B463" s="6">
        <v>3639</v>
      </c>
      <c r="C463" s="6">
        <v>6121</v>
      </c>
      <c r="D463" s="6">
        <v>31404000000</v>
      </c>
      <c r="E463" s="6"/>
      <c r="F463" s="7">
        <v>0</v>
      </c>
      <c r="G463" s="7">
        <v>0</v>
      </c>
      <c r="H463" s="7">
        <v>1100</v>
      </c>
      <c r="I463" s="7">
        <v>0</v>
      </c>
      <c r="J463" s="7">
        <v>4100</v>
      </c>
      <c r="K463" s="7"/>
      <c r="L463" s="8" t="s">
        <v>597</v>
      </c>
      <c r="M463" s="8" t="s">
        <v>162</v>
      </c>
      <c r="N463" s="8"/>
      <c r="O463" s="8" t="s">
        <v>127</v>
      </c>
    </row>
    <row r="464" spans="1:15" x14ac:dyDescent="0.25">
      <c r="A464" s="6">
        <v>3</v>
      </c>
      <c r="B464" s="6">
        <v>3639</v>
      </c>
      <c r="C464" s="6">
        <v>6122</v>
      </c>
      <c r="D464" s="6">
        <v>31404000000</v>
      </c>
      <c r="E464" s="6">
        <v>4</v>
      </c>
      <c r="F464" s="7">
        <v>0</v>
      </c>
      <c r="G464" s="7">
        <v>0</v>
      </c>
      <c r="H464" s="7">
        <v>0</v>
      </c>
      <c r="I464" s="7">
        <v>57.19502</v>
      </c>
      <c r="J464" s="7">
        <v>0</v>
      </c>
      <c r="K464" s="7"/>
      <c r="L464" s="8" t="s">
        <v>597</v>
      </c>
      <c r="M464" s="8" t="s">
        <v>355</v>
      </c>
      <c r="N464" s="8" t="s">
        <v>570</v>
      </c>
      <c r="O464" s="8" t="s">
        <v>127</v>
      </c>
    </row>
    <row r="465" spans="1:15" x14ac:dyDescent="0.25">
      <c r="A465" s="6">
        <v>3</v>
      </c>
      <c r="B465" s="6">
        <v>3639</v>
      </c>
      <c r="C465" s="6">
        <v>6122</v>
      </c>
      <c r="D465" s="6">
        <v>31404000000</v>
      </c>
      <c r="E465" s="6"/>
      <c r="F465" s="7">
        <v>0</v>
      </c>
      <c r="G465" s="7">
        <v>0</v>
      </c>
      <c r="H465" s="7">
        <v>1900</v>
      </c>
      <c r="I465" s="7">
        <v>0</v>
      </c>
      <c r="J465" s="7">
        <v>600</v>
      </c>
      <c r="K465" s="7"/>
      <c r="L465" s="8" t="s">
        <v>597</v>
      </c>
      <c r="M465" s="8" t="s">
        <v>355</v>
      </c>
      <c r="N465" s="8"/>
      <c r="O465" s="8" t="s">
        <v>127</v>
      </c>
    </row>
    <row r="466" spans="1:15" x14ac:dyDescent="0.25">
      <c r="A466" s="66"/>
      <c r="B466" s="66"/>
      <c r="C466" s="66"/>
      <c r="D466" s="66"/>
      <c r="E466" s="66"/>
      <c r="F466" s="67"/>
      <c r="G466" s="67"/>
      <c r="H466" s="67"/>
      <c r="I466" s="67"/>
      <c r="J466" s="67"/>
      <c r="K466" s="67"/>
      <c r="L466" s="68"/>
      <c r="M466" s="68"/>
      <c r="N466" s="68"/>
      <c r="O466" s="68"/>
    </row>
    <row r="467" spans="1:15" x14ac:dyDescent="0.25">
      <c r="A467" s="17"/>
      <c r="B467" s="17" t="s">
        <v>597</v>
      </c>
      <c r="C467" s="17"/>
      <c r="D467" s="17"/>
      <c r="E467" s="17"/>
      <c r="F467" s="80">
        <v>0</v>
      </c>
      <c r="G467" s="80">
        <v>0</v>
      </c>
      <c r="H467" s="80">
        <v>4500</v>
      </c>
      <c r="I467" s="80">
        <v>199.97502</v>
      </c>
      <c r="J467" s="80">
        <f t="shared" ref="J467" si="83">SUM(J460:J466)</f>
        <v>5000</v>
      </c>
      <c r="K467" s="80"/>
      <c r="L467" s="18"/>
      <c r="M467" s="18"/>
      <c r="N467" s="18"/>
      <c r="O467" s="18"/>
    </row>
    <row r="468" spans="1:15" x14ac:dyDescent="0.25">
      <c r="A468" s="66"/>
      <c r="B468" s="66"/>
      <c r="C468" s="66"/>
      <c r="D468" s="66"/>
      <c r="E468" s="66"/>
      <c r="F468" s="67"/>
      <c r="G468" s="67"/>
      <c r="H468" s="67"/>
      <c r="I468" s="67"/>
      <c r="J468" s="67"/>
      <c r="K468" s="67"/>
      <c r="L468" s="68"/>
      <c r="M468" s="68"/>
      <c r="N468" s="68"/>
      <c r="O468" s="68"/>
    </row>
    <row r="469" spans="1:15" x14ac:dyDescent="0.25">
      <c r="A469" s="6">
        <v>3</v>
      </c>
      <c r="B469" s="6">
        <v>3111</v>
      </c>
      <c r="C469" s="6">
        <v>6121</v>
      </c>
      <c r="D469" s="6">
        <v>31405000000</v>
      </c>
      <c r="E469" s="6"/>
      <c r="F469" s="7">
        <v>0</v>
      </c>
      <c r="G469" s="7">
        <v>0</v>
      </c>
      <c r="H469" s="7">
        <v>10000</v>
      </c>
      <c r="I469" s="7">
        <v>0</v>
      </c>
      <c r="J469" s="7">
        <v>7000</v>
      </c>
      <c r="K469" s="7"/>
      <c r="L469" s="8" t="s">
        <v>598</v>
      </c>
      <c r="M469" s="8" t="s">
        <v>162</v>
      </c>
      <c r="N469" s="8"/>
      <c r="O469" s="8" t="s">
        <v>268</v>
      </c>
    </row>
    <row r="470" spans="1:15" x14ac:dyDescent="0.25">
      <c r="A470" s="66"/>
      <c r="B470" s="66"/>
      <c r="C470" s="66"/>
      <c r="D470" s="66"/>
      <c r="E470" s="66"/>
      <c r="F470" s="67"/>
      <c r="G470" s="67"/>
      <c r="H470" s="67"/>
      <c r="I470" s="67"/>
      <c r="J470" s="67"/>
      <c r="K470" s="67"/>
      <c r="L470" s="68"/>
      <c r="M470" s="68"/>
      <c r="N470" s="68"/>
      <c r="O470" s="68"/>
    </row>
    <row r="471" spans="1:15" x14ac:dyDescent="0.25">
      <c r="A471" s="17"/>
      <c r="B471" s="17" t="s">
        <v>599</v>
      </c>
      <c r="C471" s="17"/>
      <c r="D471" s="17"/>
      <c r="E471" s="17"/>
      <c r="F471" s="80">
        <v>0</v>
      </c>
      <c r="G471" s="80">
        <v>0</v>
      </c>
      <c r="H471" s="80">
        <v>10000</v>
      </c>
      <c r="I471" s="80">
        <v>0</v>
      </c>
      <c r="J471" s="80">
        <f t="shared" ref="J471" si="84">SUM(J468:J470)</f>
        <v>7000</v>
      </c>
      <c r="K471" s="80"/>
      <c r="L471" s="18"/>
      <c r="M471" s="18"/>
      <c r="N471" s="18"/>
      <c r="O471" s="18"/>
    </row>
    <row r="472" spans="1:15" x14ac:dyDescent="0.25">
      <c r="A472" s="66"/>
      <c r="B472" s="66"/>
      <c r="C472" s="66"/>
      <c r="D472" s="66"/>
      <c r="E472" s="66"/>
      <c r="F472" s="67"/>
      <c r="G472" s="67"/>
      <c r="H472" s="67"/>
      <c r="I472" s="67"/>
      <c r="J472" s="67"/>
      <c r="K472" s="67"/>
      <c r="L472" s="68"/>
      <c r="M472" s="68"/>
      <c r="N472" s="68"/>
      <c r="O472" s="68"/>
    </row>
    <row r="473" spans="1:15" x14ac:dyDescent="0.25">
      <c r="A473" s="6">
        <v>3</v>
      </c>
      <c r="B473" s="6">
        <v>3639</v>
      </c>
      <c r="C473" s="6">
        <v>6121</v>
      </c>
      <c r="D473" s="6">
        <v>31406000000</v>
      </c>
      <c r="E473" s="6"/>
      <c r="F473" s="7">
        <v>0</v>
      </c>
      <c r="G473" s="7">
        <v>0</v>
      </c>
      <c r="H473" s="7">
        <v>1300</v>
      </c>
      <c r="I473" s="7">
        <v>0</v>
      </c>
      <c r="J473" s="7">
        <v>10</v>
      </c>
      <c r="K473" s="7"/>
      <c r="L473" s="8" t="s">
        <v>600</v>
      </c>
      <c r="M473" s="8" t="s">
        <v>162</v>
      </c>
      <c r="N473" s="8"/>
      <c r="O473" s="8" t="s">
        <v>127</v>
      </c>
    </row>
    <row r="474" spans="1:15" x14ac:dyDescent="0.25">
      <c r="A474" s="6">
        <v>3</v>
      </c>
      <c r="B474" s="6">
        <v>3639</v>
      </c>
      <c r="C474" s="6">
        <v>6122</v>
      </c>
      <c r="D474" s="6">
        <v>31406000000</v>
      </c>
      <c r="E474" s="6"/>
      <c r="F474" s="7">
        <v>0</v>
      </c>
      <c r="G474" s="7">
        <v>0</v>
      </c>
      <c r="H474" s="7">
        <v>600</v>
      </c>
      <c r="I474" s="7">
        <v>0</v>
      </c>
      <c r="J474" s="7">
        <v>2990</v>
      </c>
      <c r="K474" s="7"/>
      <c r="L474" s="8" t="s">
        <v>600</v>
      </c>
      <c r="M474" s="8" t="s">
        <v>355</v>
      </c>
      <c r="N474" s="8"/>
      <c r="O474" s="8" t="s">
        <v>127</v>
      </c>
    </row>
    <row r="475" spans="1:15" x14ac:dyDescent="0.25">
      <c r="A475" s="66"/>
      <c r="B475" s="66"/>
      <c r="C475" s="66"/>
      <c r="D475" s="66"/>
      <c r="E475" s="66"/>
      <c r="F475" s="67"/>
      <c r="G475" s="67"/>
      <c r="H475" s="67"/>
      <c r="I475" s="67"/>
      <c r="J475" s="67"/>
      <c r="K475" s="67"/>
      <c r="L475" s="68"/>
      <c r="M475" s="68"/>
      <c r="N475" s="68"/>
      <c r="O475" s="68"/>
    </row>
    <row r="476" spans="1:15" x14ac:dyDescent="0.25">
      <c r="A476" s="17"/>
      <c r="B476" s="17" t="s">
        <v>600</v>
      </c>
      <c r="C476" s="17"/>
      <c r="D476" s="17"/>
      <c r="E476" s="17"/>
      <c r="F476" s="80">
        <v>0</v>
      </c>
      <c r="G476" s="80">
        <v>0</v>
      </c>
      <c r="H476" s="80">
        <v>1900</v>
      </c>
      <c r="I476" s="80">
        <v>0</v>
      </c>
      <c r="J476" s="80">
        <f t="shared" ref="J476" si="85">SUM(J472:J475)</f>
        <v>3000</v>
      </c>
      <c r="K476" s="80"/>
      <c r="L476" s="18"/>
      <c r="M476" s="18"/>
      <c r="N476" s="18"/>
      <c r="O476" s="18"/>
    </row>
    <row r="477" spans="1:15" x14ac:dyDescent="0.25">
      <c r="A477" s="66"/>
      <c r="B477" s="66"/>
      <c r="C477" s="66"/>
      <c r="D477" s="66"/>
      <c r="E477" s="66"/>
      <c r="F477" s="67"/>
      <c r="G477" s="67"/>
      <c r="H477" s="67"/>
      <c r="I477" s="67"/>
      <c r="J477" s="67"/>
      <c r="K477" s="67"/>
      <c r="L477" s="68"/>
      <c r="M477" s="68"/>
      <c r="N477" s="68"/>
      <c r="O477" s="68"/>
    </row>
    <row r="478" spans="1:15" x14ac:dyDescent="0.25">
      <c r="A478" s="6">
        <v>3</v>
      </c>
      <c r="B478" s="6">
        <v>3639</v>
      </c>
      <c r="C478" s="6">
        <v>5137</v>
      </c>
      <c r="D478" s="6">
        <v>31410000000</v>
      </c>
      <c r="E478" s="6"/>
      <c r="F478" s="7">
        <v>0</v>
      </c>
      <c r="G478" s="7">
        <v>0</v>
      </c>
      <c r="H478" s="7">
        <v>5</v>
      </c>
      <c r="I478" s="7">
        <v>0</v>
      </c>
      <c r="J478" s="7">
        <v>50</v>
      </c>
      <c r="K478" s="7"/>
      <c r="L478" s="8" t="s">
        <v>601</v>
      </c>
      <c r="M478" s="8" t="s">
        <v>81</v>
      </c>
      <c r="N478" s="8"/>
      <c r="O478" s="8" t="s">
        <v>127</v>
      </c>
    </row>
    <row r="479" spans="1:15" x14ac:dyDescent="0.25">
      <c r="A479" s="6">
        <v>3</v>
      </c>
      <c r="B479" s="6">
        <v>3639</v>
      </c>
      <c r="C479" s="6">
        <v>5169</v>
      </c>
      <c r="D479" s="6">
        <v>31410000000</v>
      </c>
      <c r="E479" s="6"/>
      <c r="F479" s="7">
        <v>0</v>
      </c>
      <c r="G479" s="7">
        <v>0</v>
      </c>
      <c r="H479" s="7">
        <v>145</v>
      </c>
      <c r="I479" s="7">
        <v>17.389250000000001</v>
      </c>
      <c r="J479" s="7">
        <v>50</v>
      </c>
      <c r="K479" s="7"/>
      <c r="L479" s="8" t="s">
        <v>601</v>
      </c>
      <c r="M479" s="8" t="s">
        <v>84</v>
      </c>
      <c r="N479" s="8"/>
      <c r="O479" s="8" t="s">
        <v>127</v>
      </c>
    </row>
    <row r="480" spans="1:15" x14ac:dyDescent="0.25">
      <c r="A480" s="6">
        <v>3</v>
      </c>
      <c r="B480" s="6">
        <v>3639</v>
      </c>
      <c r="C480" s="6">
        <v>6121</v>
      </c>
      <c r="D480" s="6">
        <v>31410000000</v>
      </c>
      <c r="E480" s="6"/>
      <c r="F480" s="7">
        <v>0</v>
      </c>
      <c r="G480" s="7">
        <v>0</v>
      </c>
      <c r="H480" s="7">
        <v>135</v>
      </c>
      <c r="I480" s="7">
        <v>0</v>
      </c>
      <c r="J480" s="7">
        <v>200</v>
      </c>
      <c r="K480" s="7"/>
      <c r="L480" s="8" t="s">
        <v>601</v>
      </c>
      <c r="M480" s="8" t="s">
        <v>162</v>
      </c>
      <c r="N480" s="8"/>
      <c r="O480" s="8" t="s">
        <v>127</v>
      </c>
    </row>
    <row r="481" spans="1:15" x14ac:dyDescent="0.25">
      <c r="A481" s="66"/>
      <c r="B481" s="66"/>
      <c r="C481" s="66"/>
      <c r="D481" s="66"/>
      <c r="E481" s="66"/>
      <c r="F481" s="67"/>
      <c r="G481" s="67"/>
      <c r="H481" s="67"/>
      <c r="I481" s="67"/>
      <c r="J481" s="67"/>
      <c r="K481" s="67"/>
      <c r="L481" s="68"/>
      <c r="M481" s="68"/>
      <c r="N481" s="68"/>
      <c r="O481" s="68"/>
    </row>
    <row r="482" spans="1:15" x14ac:dyDescent="0.25">
      <c r="A482" s="17"/>
      <c r="B482" s="17" t="s">
        <v>601</v>
      </c>
      <c r="C482" s="17"/>
      <c r="D482" s="17"/>
      <c r="E482" s="17"/>
      <c r="F482" s="80">
        <v>0</v>
      </c>
      <c r="G482" s="80">
        <v>0</v>
      </c>
      <c r="H482" s="80">
        <v>285</v>
      </c>
      <c r="I482" s="80">
        <v>17.389250000000001</v>
      </c>
      <c r="J482" s="80">
        <f t="shared" ref="J482" si="86">SUM(J477:J481)</f>
        <v>300</v>
      </c>
      <c r="K482" s="80"/>
      <c r="L482" s="18"/>
      <c r="M482" s="18"/>
      <c r="N482" s="18"/>
      <c r="O482" s="18"/>
    </row>
    <row r="483" spans="1:15" x14ac:dyDescent="0.25">
      <c r="A483" s="66"/>
      <c r="B483" s="66"/>
      <c r="C483" s="66"/>
      <c r="D483" s="66"/>
      <c r="E483" s="66"/>
      <c r="F483" s="67"/>
      <c r="G483" s="67"/>
      <c r="H483" s="67"/>
      <c r="I483" s="67"/>
      <c r="J483" s="67"/>
      <c r="K483" s="67"/>
      <c r="L483" s="68"/>
      <c r="M483" s="68"/>
      <c r="N483" s="68"/>
      <c r="O483" s="68"/>
    </row>
    <row r="484" spans="1:15" x14ac:dyDescent="0.25">
      <c r="A484" s="6">
        <v>3</v>
      </c>
      <c r="B484" s="6">
        <v>3900</v>
      </c>
      <c r="C484" s="6">
        <v>5011</v>
      </c>
      <c r="D484" s="6">
        <v>31411000000</v>
      </c>
      <c r="E484" s="6"/>
      <c r="F484" s="7">
        <v>0</v>
      </c>
      <c r="G484" s="7">
        <v>0</v>
      </c>
      <c r="H484" s="7">
        <v>335</v>
      </c>
      <c r="I484" s="7">
        <v>0</v>
      </c>
      <c r="J484" s="7">
        <v>0</v>
      </c>
      <c r="K484" s="7"/>
      <c r="L484" s="8" t="s">
        <v>315</v>
      </c>
      <c r="M484" s="8" t="s">
        <v>190</v>
      </c>
      <c r="N484" s="8"/>
      <c r="O484" s="8" t="s">
        <v>556</v>
      </c>
    </row>
    <row r="485" spans="1:15" x14ac:dyDescent="0.25">
      <c r="A485" s="6">
        <v>3</v>
      </c>
      <c r="B485" s="6">
        <v>3900</v>
      </c>
      <c r="C485" s="6">
        <v>5031</v>
      </c>
      <c r="D485" s="6">
        <v>31411000000</v>
      </c>
      <c r="E485" s="6"/>
      <c r="F485" s="7">
        <v>0</v>
      </c>
      <c r="G485" s="7">
        <v>0</v>
      </c>
      <c r="H485" s="7">
        <v>127</v>
      </c>
      <c r="I485" s="7">
        <v>0</v>
      </c>
      <c r="J485" s="7">
        <v>0</v>
      </c>
      <c r="K485" s="7"/>
      <c r="L485" s="8" t="s">
        <v>315</v>
      </c>
      <c r="M485" s="8" t="s">
        <v>191</v>
      </c>
      <c r="N485" s="8"/>
      <c r="O485" s="8" t="s">
        <v>556</v>
      </c>
    </row>
    <row r="486" spans="1:15" x14ac:dyDescent="0.25">
      <c r="A486" s="6">
        <v>3</v>
      </c>
      <c r="B486" s="6">
        <v>3900</v>
      </c>
      <c r="C486" s="6">
        <v>5032</v>
      </c>
      <c r="D486" s="6">
        <v>31411000000</v>
      </c>
      <c r="E486" s="6"/>
      <c r="F486" s="7">
        <v>0</v>
      </c>
      <c r="G486" s="7">
        <v>0</v>
      </c>
      <c r="H486" s="7">
        <v>46</v>
      </c>
      <c r="I486" s="7">
        <v>0</v>
      </c>
      <c r="J486" s="7">
        <v>0</v>
      </c>
      <c r="K486" s="7"/>
      <c r="L486" s="8" t="s">
        <v>315</v>
      </c>
      <c r="M486" s="8" t="s">
        <v>192</v>
      </c>
      <c r="N486" s="8"/>
      <c r="O486" s="8" t="s">
        <v>556</v>
      </c>
    </row>
    <row r="487" spans="1:15" x14ac:dyDescent="0.25">
      <c r="A487" s="6">
        <v>3</v>
      </c>
      <c r="B487" s="6">
        <v>6171</v>
      </c>
      <c r="C487" s="6">
        <v>5011</v>
      </c>
      <c r="D487" s="6">
        <v>31411000000</v>
      </c>
      <c r="E487" s="6"/>
      <c r="F487" s="7">
        <v>0</v>
      </c>
      <c r="G487" s="7">
        <v>0</v>
      </c>
      <c r="H487" s="7">
        <v>615</v>
      </c>
      <c r="I487" s="7">
        <v>247.51900000000001</v>
      </c>
      <c r="J487" s="7">
        <v>900</v>
      </c>
      <c r="K487" s="7"/>
      <c r="L487" s="8" t="s">
        <v>315</v>
      </c>
      <c r="M487" s="8" t="s">
        <v>190</v>
      </c>
      <c r="N487" s="8"/>
      <c r="O487" s="8" t="s">
        <v>47</v>
      </c>
    </row>
    <row r="488" spans="1:15" x14ac:dyDescent="0.25">
      <c r="A488" s="6">
        <v>3</v>
      </c>
      <c r="B488" s="6">
        <v>6171</v>
      </c>
      <c r="C488" s="6">
        <v>5031</v>
      </c>
      <c r="D488" s="6">
        <v>31411000000</v>
      </c>
      <c r="E488" s="6"/>
      <c r="F488" s="7">
        <v>0</v>
      </c>
      <c r="G488" s="7">
        <v>0</v>
      </c>
      <c r="H488" s="7">
        <v>133</v>
      </c>
      <c r="I488" s="7">
        <v>61.88</v>
      </c>
      <c r="J488" s="7">
        <v>200</v>
      </c>
      <c r="K488" s="7"/>
      <c r="L488" s="8" t="s">
        <v>315</v>
      </c>
      <c r="M488" s="8" t="s">
        <v>191</v>
      </c>
      <c r="N488" s="8"/>
      <c r="O488" s="8" t="s">
        <v>47</v>
      </c>
    </row>
    <row r="489" spans="1:15" x14ac:dyDescent="0.25">
      <c r="A489" s="6">
        <v>3</v>
      </c>
      <c r="B489" s="6">
        <v>6171</v>
      </c>
      <c r="C489" s="6">
        <v>5032</v>
      </c>
      <c r="D489" s="6">
        <v>31411000000</v>
      </c>
      <c r="E489" s="6"/>
      <c r="F489" s="7">
        <v>0</v>
      </c>
      <c r="G489" s="7">
        <v>0</v>
      </c>
      <c r="H489" s="7">
        <v>44</v>
      </c>
      <c r="I489" s="7">
        <v>22.277999999999999</v>
      </c>
      <c r="J489" s="7">
        <v>90</v>
      </c>
      <c r="K489" s="7"/>
      <c r="L489" s="8" t="s">
        <v>315</v>
      </c>
      <c r="M489" s="8" t="s">
        <v>192</v>
      </c>
      <c r="N489" s="8"/>
      <c r="O489" s="8" t="s">
        <v>47</v>
      </c>
    </row>
    <row r="490" spans="1:15" x14ac:dyDescent="0.25">
      <c r="A490" s="6">
        <v>3</v>
      </c>
      <c r="B490" s="6">
        <v>6171</v>
      </c>
      <c r="C490" s="6">
        <v>5169</v>
      </c>
      <c r="D490" s="6">
        <v>31411000000</v>
      </c>
      <c r="E490" s="6"/>
      <c r="F490" s="7">
        <v>0</v>
      </c>
      <c r="G490" s="7">
        <v>0</v>
      </c>
      <c r="H490" s="7">
        <v>20</v>
      </c>
      <c r="I490" s="7">
        <v>0</v>
      </c>
      <c r="J490" s="7">
        <v>5</v>
      </c>
      <c r="K490" s="7"/>
      <c r="L490" s="8" t="s">
        <v>315</v>
      </c>
      <c r="M490" s="8" t="s">
        <v>84</v>
      </c>
      <c r="N490" s="8"/>
      <c r="O490" s="8" t="s">
        <v>47</v>
      </c>
    </row>
    <row r="491" spans="1:15" x14ac:dyDescent="0.25">
      <c r="A491" s="6">
        <v>3</v>
      </c>
      <c r="B491" s="6">
        <v>6171</v>
      </c>
      <c r="C491" s="6">
        <v>5173</v>
      </c>
      <c r="D491" s="6">
        <v>31411000000</v>
      </c>
      <c r="E491" s="6"/>
      <c r="F491" s="7">
        <v>0</v>
      </c>
      <c r="G491" s="7">
        <v>0</v>
      </c>
      <c r="H491" s="7">
        <v>12</v>
      </c>
      <c r="I491" s="7">
        <v>0</v>
      </c>
      <c r="J491" s="7">
        <v>5</v>
      </c>
      <c r="K491" s="7"/>
      <c r="L491" s="8" t="s">
        <v>315</v>
      </c>
      <c r="M491" s="8" t="s">
        <v>195</v>
      </c>
      <c r="N491" s="8"/>
      <c r="O491" s="8" t="s">
        <v>47</v>
      </c>
    </row>
    <row r="492" spans="1:15" x14ac:dyDescent="0.25">
      <c r="A492" s="6">
        <v>3</v>
      </c>
      <c r="B492" s="6">
        <v>6171</v>
      </c>
      <c r="C492" s="6">
        <v>5175</v>
      </c>
      <c r="D492" s="6">
        <v>31411000000</v>
      </c>
      <c r="E492" s="6"/>
      <c r="F492" s="7">
        <v>0</v>
      </c>
      <c r="G492" s="7">
        <v>0</v>
      </c>
      <c r="H492" s="7">
        <v>12</v>
      </c>
      <c r="I492" s="7">
        <v>0.44</v>
      </c>
      <c r="J492" s="7">
        <v>0</v>
      </c>
      <c r="K492" s="7"/>
      <c r="L492" s="8" t="s">
        <v>315</v>
      </c>
      <c r="M492" s="8" t="s">
        <v>279</v>
      </c>
      <c r="N492" s="8"/>
      <c r="O492" s="8" t="s">
        <v>47</v>
      </c>
    </row>
    <row r="493" spans="1:15" x14ac:dyDescent="0.25">
      <c r="A493" s="66"/>
      <c r="B493" s="66"/>
      <c r="C493" s="66"/>
      <c r="D493" s="66"/>
      <c r="E493" s="66"/>
      <c r="F493" s="67"/>
      <c r="G493" s="67"/>
      <c r="H493" s="67"/>
      <c r="I493" s="67"/>
      <c r="J493" s="67"/>
      <c r="K493" s="67"/>
      <c r="L493" s="68"/>
      <c r="M493" s="68"/>
      <c r="N493" s="68"/>
      <c r="O493" s="68"/>
    </row>
    <row r="494" spans="1:15" x14ac:dyDescent="0.25">
      <c r="A494" s="17"/>
      <c r="B494" s="17" t="s">
        <v>315</v>
      </c>
      <c r="C494" s="17"/>
      <c r="D494" s="17"/>
      <c r="E494" s="17"/>
      <c r="F494" s="80">
        <v>0</v>
      </c>
      <c r="G494" s="80">
        <v>0</v>
      </c>
      <c r="H494" s="80">
        <v>1344</v>
      </c>
      <c r="I494" s="80">
        <v>332.11700000000002</v>
      </c>
      <c r="J494" s="80">
        <f t="shared" ref="J494" si="87">SUM(J483:J493)</f>
        <v>1200</v>
      </c>
      <c r="K494" s="80"/>
      <c r="L494" s="18"/>
      <c r="M494" s="18"/>
      <c r="N494" s="18"/>
      <c r="O494" s="18"/>
    </row>
    <row r="495" spans="1:15" x14ac:dyDescent="0.25">
      <c r="A495" s="66"/>
      <c r="B495" s="66"/>
      <c r="C495" s="66"/>
      <c r="D495" s="66"/>
      <c r="E495" s="66"/>
      <c r="F495" s="67"/>
      <c r="G495" s="67"/>
      <c r="H495" s="67"/>
      <c r="I495" s="67"/>
      <c r="J495" s="67"/>
      <c r="K495" s="67"/>
      <c r="L495" s="68"/>
      <c r="M495" s="68"/>
      <c r="N495" s="68"/>
      <c r="O495" s="68"/>
    </row>
    <row r="496" spans="1:15" x14ac:dyDescent="0.25">
      <c r="A496" s="6">
        <v>3</v>
      </c>
      <c r="B496" s="6">
        <v>3111</v>
      </c>
      <c r="C496" s="6">
        <v>5169</v>
      </c>
      <c r="D496" s="6">
        <v>31412000000</v>
      </c>
      <c r="E496" s="6"/>
      <c r="F496" s="7">
        <v>0</v>
      </c>
      <c r="G496" s="7">
        <v>0</v>
      </c>
      <c r="H496" s="7">
        <v>1500</v>
      </c>
      <c r="I496" s="7">
        <v>0</v>
      </c>
      <c r="J496" s="7">
        <v>800</v>
      </c>
      <c r="K496" s="7"/>
      <c r="L496" s="8" t="s">
        <v>599</v>
      </c>
      <c r="M496" s="8" t="s">
        <v>84</v>
      </c>
      <c r="N496" s="8"/>
      <c r="O496" s="8" t="s">
        <v>268</v>
      </c>
    </row>
    <row r="497" spans="1:15" x14ac:dyDescent="0.25">
      <c r="A497" s="6">
        <v>3</v>
      </c>
      <c r="B497" s="6">
        <v>3111</v>
      </c>
      <c r="C497" s="6">
        <v>6121</v>
      </c>
      <c r="D497" s="6">
        <v>31412000000</v>
      </c>
      <c r="E497" s="6"/>
      <c r="F497" s="7">
        <v>0</v>
      </c>
      <c r="G497" s="7">
        <v>0</v>
      </c>
      <c r="H497" s="7">
        <v>3400</v>
      </c>
      <c r="I497" s="7">
        <v>0</v>
      </c>
      <c r="J497" s="7">
        <v>3000</v>
      </c>
      <c r="K497" s="7"/>
      <c r="L497" s="8" t="s">
        <v>599</v>
      </c>
      <c r="M497" s="8" t="s">
        <v>162</v>
      </c>
      <c r="N497" s="8"/>
      <c r="O497" s="8" t="s">
        <v>268</v>
      </c>
    </row>
    <row r="498" spans="1:15" x14ac:dyDescent="0.25">
      <c r="A498" s="66"/>
      <c r="B498" s="66"/>
      <c r="C498" s="66"/>
      <c r="D498" s="66"/>
      <c r="E498" s="66"/>
      <c r="F498" s="67"/>
      <c r="G498" s="67"/>
      <c r="H498" s="67"/>
      <c r="I498" s="67"/>
      <c r="J498" s="67"/>
      <c r="K498" s="67"/>
      <c r="L498" s="68"/>
      <c r="M498" s="68"/>
      <c r="N498" s="68"/>
      <c r="O498" s="68"/>
    </row>
    <row r="499" spans="1:15" x14ac:dyDescent="0.25">
      <c r="A499" s="17"/>
      <c r="B499" s="17" t="s">
        <v>599</v>
      </c>
      <c r="C499" s="17"/>
      <c r="D499" s="17"/>
      <c r="E499" s="17"/>
      <c r="F499" s="80">
        <v>0</v>
      </c>
      <c r="G499" s="80">
        <v>0</v>
      </c>
      <c r="H499" s="80">
        <v>4900</v>
      </c>
      <c r="I499" s="80">
        <v>0</v>
      </c>
      <c r="J499" s="80">
        <f t="shared" ref="J499" si="88">SUM(J495:J498)</f>
        <v>3800</v>
      </c>
      <c r="K499" s="80"/>
      <c r="L499" s="18"/>
      <c r="M499" s="18"/>
      <c r="N499" s="18"/>
      <c r="O499" s="18"/>
    </row>
    <row r="500" spans="1:15" x14ac:dyDescent="0.25">
      <c r="A500" s="66"/>
      <c r="B500" s="66"/>
      <c r="C500" s="66"/>
      <c r="D500" s="66"/>
      <c r="E500" s="66"/>
      <c r="F500" s="67"/>
      <c r="G500" s="67"/>
      <c r="H500" s="67"/>
      <c r="I500" s="67"/>
      <c r="J500" s="67"/>
      <c r="K500" s="67"/>
      <c r="L500" s="68"/>
      <c r="M500" s="68"/>
      <c r="N500" s="68"/>
      <c r="O500" s="68"/>
    </row>
    <row r="501" spans="1:15" x14ac:dyDescent="0.25">
      <c r="A501" s="6">
        <v>3</v>
      </c>
      <c r="B501" s="6">
        <v>3639</v>
      </c>
      <c r="C501" s="6">
        <v>5137</v>
      </c>
      <c r="D501" s="6">
        <v>61500000000</v>
      </c>
      <c r="E501" s="6"/>
      <c r="F501" s="7">
        <v>2.9950000000000001</v>
      </c>
      <c r="G501" s="7">
        <v>0</v>
      </c>
      <c r="H501" s="7">
        <v>0</v>
      </c>
      <c r="I501" s="7">
        <v>0</v>
      </c>
      <c r="J501" s="7">
        <v>0</v>
      </c>
      <c r="K501" s="7"/>
      <c r="L501" s="8" t="s">
        <v>602</v>
      </c>
      <c r="M501" s="8" t="s">
        <v>81</v>
      </c>
      <c r="N501" s="8"/>
      <c r="O501" s="8" t="s">
        <v>127</v>
      </c>
    </row>
    <row r="502" spans="1:15" x14ac:dyDescent="0.25">
      <c r="A502" s="6">
        <v>3</v>
      </c>
      <c r="B502" s="6">
        <v>3639</v>
      </c>
      <c r="C502" s="6">
        <v>5137</v>
      </c>
      <c r="D502" s="6">
        <v>61500000000</v>
      </c>
      <c r="E502" s="6"/>
      <c r="F502" s="7">
        <v>0.56499999999999995</v>
      </c>
      <c r="G502" s="7">
        <v>0</v>
      </c>
      <c r="H502" s="7">
        <v>0</v>
      </c>
      <c r="I502" s="7">
        <v>0</v>
      </c>
      <c r="J502" s="7">
        <v>50</v>
      </c>
      <c r="K502" s="7"/>
      <c r="L502" s="8" t="s">
        <v>602</v>
      </c>
      <c r="M502" s="8" t="s">
        <v>81</v>
      </c>
      <c r="N502" s="8"/>
      <c r="O502" s="8" t="s">
        <v>127</v>
      </c>
    </row>
    <row r="503" spans="1:15" x14ac:dyDescent="0.25">
      <c r="A503" s="6">
        <v>3</v>
      </c>
      <c r="B503" s="6">
        <v>3639</v>
      </c>
      <c r="C503" s="6">
        <v>5139</v>
      </c>
      <c r="D503" s="6">
        <v>61500000000</v>
      </c>
      <c r="E503" s="6"/>
      <c r="F503" s="7">
        <v>1.212</v>
      </c>
      <c r="G503" s="7">
        <v>0</v>
      </c>
      <c r="H503" s="7">
        <v>0</v>
      </c>
      <c r="I503" s="7">
        <v>0</v>
      </c>
      <c r="J503" s="7">
        <v>50</v>
      </c>
      <c r="K503" s="7"/>
      <c r="L503" s="8" t="s">
        <v>602</v>
      </c>
      <c r="M503" s="8" t="s">
        <v>82</v>
      </c>
      <c r="N503" s="8"/>
      <c r="O503" s="8" t="s">
        <v>127</v>
      </c>
    </row>
    <row r="504" spans="1:15" x14ac:dyDescent="0.25">
      <c r="A504" s="6">
        <v>3</v>
      </c>
      <c r="B504" s="6">
        <v>3639</v>
      </c>
      <c r="C504" s="6">
        <v>5139</v>
      </c>
      <c r="D504" s="6">
        <v>61500000000</v>
      </c>
      <c r="E504" s="6"/>
      <c r="F504" s="7">
        <v>1.9E-2</v>
      </c>
      <c r="G504" s="7">
        <v>197.4426</v>
      </c>
      <c r="H504" s="7">
        <v>1</v>
      </c>
      <c r="I504" s="7">
        <v>9.5000000000000001E-2</v>
      </c>
      <c r="J504" s="7">
        <v>0</v>
      </c>
      <c r="K504" s="7"/>
      <c r="L504" s="8" t="s">
        <v>602</v>
      </c>
      <c r="M504" s="8" t="s">
        <v>82</v>
      </c>
      <c r="N504" s="8"/>
      <c r="O504" s="8" t="s">
        <v>127</v>
      </c>
    </row>
    <row r="505" spans="1:15" x14ac:dyDescent="0.25">
      <c r="A505" s="6">
        <v>3</v>
      </c>
      <c r="B505" s="6">
        <v>3639</v>
      </c>
      <c r="C505" s="6">
        <v>5169</v>
      </c>
      <c r="D505" s="6">
        <v>61500000000</v>
      </c>
      <c r="E505" s="6"/>
      <c r="F505" s="7">
        <v>260.125</v>
      </c>
      <c r="G505" s="7">
        <v>0</v>
      </c>
      <c r="H505" s="7">
        <v>0</v>
      </c>
      <c r="I505" s="7">
        <v>0</v>
      </c>
      <c r="J505" s="7">
        <v>0</v>
      </c>
      <c r="K505" s="7"/>
      <c r="L505" s="8" t="s">
        <v>602</v>
      </c>
      <c r="M505" s="8" t="s">
        <v>84</v>
      </c>
      <c r="N505" s="8"/>
      <c r="O505" s="8" t="s">
        <v>127</v>
      </c>
    </row>
    <row r="506" spans="1:15" x14ac:dyDescent="0.25">
      <c r="A506" s="6">
        <v>3</v>
      </c>
      <c r="B506" s="6">
        <v>3639</v>
      </c>
      <c r="C506" s="6">
        <v>5169</v>
      </c>
      <c r="D506" s="6">
        <v>61500000000</v>
      </c>
      <c r="E506" s="6"/>
      <c r="F506" s="7">
        <v>302.7432</v>
      </c>
      <c r="G506" s="7">
        <v>198.00492</v>
      </c>
      <c r="H506" s="7">
        <v>94</v>
      </c>
      <c r="I506" s="7">
        <v>87.978999999999999</v>
      </c>
      <c r="J506" s="7">
        <v>400</v>
      </c>
      <c r="K506" s="7"/>
      <c r="L506" s="8" t="s">
        <v>602</v>
      </c>
      <c r="M506" s="8" t="s">
        <v>84</v>
      </c>
      <c r="N506" s="8"/>
      <c r="O506" s="8" t="s">
        <v>127</v>
      </c>
    </row>
    <row r="507" spans="1:15" x14ac:dyDescent="0.25">
      <c r="A507" s="6">
        <v>3</v>
      </c>
      <c r="B507" s="6">
        <v>3639</v>
      </c>
      <c r="C507" s="6">
        <v>5171</v>
      </c>
      <c r="D507" s="6">
        <v>61500000000</v>
      </c>
      <c r="E507" s="6"/>
      <c r="F507" s="7">
        <v>0</v>
      </c>
      <c r="G507" s="7">
        <v>0.503</v>
      </c>
      <c r="H507" s="7">
        <v>1</v>
      </c>
      <c r="I507" s="7">
        <v>0</v>
      </c>
      <c r="J507" s="7">
        <v>0</v>
      </c>
      <c r="K507" s="7"/>
      <c r="L507" s="8" t="s">
        <v>602</v>
      </c>
      <c r="M507" s="8" t="s">
        <v>146</v>
      </c>
      <c r="N507" s="8"/>
      <c r="O507" s="8" t="s">
        <v>127</v>
      </c>
    </row>
    <row r="508" spans="1:15" x14ac:dyDescent="0.25">
      <c r="A508" s="6">
        <v>3</v>
      </c>
      <c r="B508" s="6">
        <v>3639</v>
      </c>
      <c r="C508" s="6">
        <v>5175</v>
      </c>
      <c r="D508" s="6">
        <v>61500000000</v>
      </c>
      <c r="E508" s="6"/>
      <c r="F508" s="7">
        <v>3.601</v>
      </c>
      <c r="G508" s="7">
        <v>0</v>
      </c>
      <c r="H508" s="7">
        <v>0</v>
      </c>
      <c r="I508" s="7">
        <v>0</v>
      </c>
      <c r="J508" s="7">
        <v>0</v>
      </c>
      <c r="K508" s="7"/>
      <c r="L508" s="8" t="s">
        <v>602</v>
      </c>
      <c r="M508" s="8" t="s">
        <v>279</v>
      </c>
      <c r="N508" s="8"/>
      <c r="O508" s="8" t="s">
        <v>127</v>
      </c>
    </row>
    <row r="509" spans="1:15" x14ac:dyDescent="0.25">
      <c r="A509" s="6">
        <v>3</v>
      </c>
      <c r="B509" s="6">
        <v>3639</v>
      </c>
      <c r="C509" s="6">
        <v>5175</v>
      </c>
      <c r="D509" s="6">
        <v>61500000000</v>
      </c>
      <c r="E509" s="6"/>
      <c r="F509" s="7">
        <v>0.63100000000000001</v>
      </c>
      <c r="G509" s="7">
        <v>4.5650000000000004</v>
      </c>
      <c r="H509" s="7">
        <v>4</v>
      </c>
      <c r="I509" s="7">
        <v>0.94099999999999995</v>
      </c>
      <c r="J509" s="7">
        <v>0</v>
      </c>
      <c r="K509" s="7"/>
      <c r="L509" s="8" t="s">
        <v>602</v>
      </c>
      <c r="M509" s="8" t="s">
        <v>279</v>
      </c>
      <c r="N509" s="8"/>
      <c r="O509" s="8" t="s">
        <v>127</v>
      </c>
    </row>
    <row r="510" spans="1:15" x14ac:dyDescent="0.25">
      <c r="A510" s="6">
        <v>3</v>
      </c>
      <c r="B510" s="6">
        <v>3639</v>
      </c>
      <c r="C510" s="6">
        <v>5362</v>
      </c>
      <c r="D510" s="6">
        <v>61500000000</v>
      </c>
      <c r="E510" s="6"/>
      <c r="F510" s="7">
        <v>0</v>
      </c>
      <c r="G510" s="7">
        <v>24.34374</v>
      </c>
      <c r="H510" s="7">
        <v>0</v>
      </c>
      <c r="I510" s="7">
        <v>0</v>
      </c>
      <c r="J510" s="7">
        <v>0</v>
      </c>
      <c r="K510" s="7"/>
      <c r="L510" s="8" t="s">
        <v>602</v>
      </c>
      <c r="M510" s="8" t="s">
        <v>94</v>
      </c>
      <c r="N510" s="8"/>
      <c r="O510" s="8" t="s">
        <v>127</v>
      </c>
    </row>
    <row r="511" spans="1:15" x14ac:dyDescent="0.25">
      <c r="A511" s="6">
        <v>3</v>
      </c>
      <c r="B511" s="6">
        <v>3639</v>
      </c>
      <c r="C511" s="6">
        <v>6121</v>
      </c>
      <c r="D511" s="6">
        <v>61500000000</v>
      </c>
      <c r="E511" s="6"/>
      <c r="F511" s="7">
        <v>867.35799999999995</v>
      </c>
      <c r="G511" s="7">
        <v>0</v>
      </c>
      <c r="H511" s="7">
        <v>0</v>
      </c>
      <c r="I511" s="7">
        <v>0</v>
      </c>
      <c r="J511" s="7">
        <v>0</v>
      </c>
      <c r="K511" s="7"/>
      <c r="L511" s="8" t="s">
        <v>602</v>
      </c>
      <c r="M511" s="8" t="s">
        <v>162</v>
      </c>
      <c r="N511" s="8"/>
      <c r="O511" s="8" t="s">
        <v>127</v>
      </c>
    </row>
    <row r="512" spans="1:15" x14ac:dyDescent="0.25">
      <c r="A512" s="6">
        <v>3</v>
      </c>
      <c r="B512" s="6">
        <v>3639</v>
      </c>
      <c r="C512" s="6">
        <v>6121</v>
      </c>
      <c r="D512" s="6">
        <v>61500000000</v>
      </c>
      <c r="E512" s="6"/>
      <c r="F512" s="7">
        <v>1222.1098</v>
      </c>
      <c r="G512" s="7">
        <v>498.87837999999999</v>
      </c>
      <c r="H512" s="7">
        <v>1000</v>
      </c>
      <c r="I512" s="7">
        <v>262.25400000000002</v>
      </c>
      <c r="J512" s="7">
        <v>1000</v>
      </c>
      <c r="K512" s="7"/>
      <c r="L512" s="8" t="s">
        <v>602</v>
      </c>
      <c r="M512" s="8" t="s">
        <v>162</v>
      </c>
      <c r="N512" s="8"/>
      <c r="O512" s="8" t="s">
        <v>127</v>
      </c>
    </row>
    <row r="513" spans="1:15" x14ac:dyDescent="0.25">
      <c r="A513" s="6">
        <v>3</v>
      </c>
      <c r="B513" s="6">
        <v>6402</v>
      </c>
      <c r="C513" s="6">
        <v>5364</v>
      </c>
      <c r="D513" s="6">
        <v>61500000000</v>
      </c>
      <c r="E513" s="6"/>
      <c r="F513" s="7">
        <v>0</v>
      </c>
      <c r="G513" s="7">
        <v>0</v>
      </c>
      <c r="H513" s="7">
        <v>23982</v>
      </c>
      <c r="I513" s="7">
        <v>0</v>
      </c>
      <c r="J513" s="7">
        <v>0</v>
      </c>
      <c r="K513" s="7"/>
      <c r="L513" s="8" t="s">
        <v>602</v>
      </c>
      <c r="M513" s="8" t="s">
        <v>197</v>
      </c>
      <c r="N513" s="8"/>
      <c r="O513" s="8" t="s">
        <v>196</v>
      </c>
    </row>
    <row r="514" spans="1:15" x14ac:dyDescent="0.25">
      <c r="A514" s="66"/>
      <c r="B514" s="66"/>
      <c r="C514" s="66"/>
      <c r="D514" s="66"/>
      <c r="E514" s="66"/>
      <c r="F514" s="67"/>
      <c r="G514" s="67"/>
      <c r="H514" s="67"/>
      <c r="I514" s="67"/>
      <c r="J514" s="67"/>
      <c r="K514" s="67"/>
      <c r="L514" s="68"/>
      <c r="M514" s="68"/>
      <c r="N514" s="68"/>
      <c r="O514" s="68"/>
    </row>
    <row r="515" spans="1:15" x14ac:dyDescent="0.25">
      <c r="A515" s="17"/>
      <c r="B515" s="17" t="str">
        <f>L513</f>
        <v>IPRM ROP udržitelnost</v>
      </c>
      <c r="C515" s="17"/>
      <c r="D515" s="17"/>
      <c r="E515" s="17"/>
      <c r="F515" s="80">
        <v>2661.3589999999999</v>
      </c>
      <c r="G515" s="80">
        <v>923.73764000000006</v>
      </c>
      <c r="H515" s="80">
        <v>25082</v>
      </c>
      <c r="I515" s="80">
        <v>351.26900000000001</v>
      </c>
      <c r="J515" s="80">
        <f t="shared" ref="J515" si="89">SUM(J500:J514)</f>
        <v>1500</v>
      </c>
      <c r="K515" s="80"/>
      <c r="L515" s="18"/>
      <c r="M515" s="18"/>
      <c r="N515" s="18"/>
      <c r="O515" s="18"/>
    </row>
    <row r="516" spans="1:15" x14ac:dyDescent="0.25">
      <c r="A516" s="66"/>
      <c r="B516" s="66"/>
      <c r="C516" s="66"/>
      <c r="D516" s="66"/>
      <c r="E516" s="66"/>
      <c r="F516" s="67"/>
      <c r="G516" s="67"/>
      <c r="H516" s="67"/>
      <c r="I516" s="67"/>
      <c r="J516" s="67"/>
      <c r="K516" s="67"/>
      <c r="L516" s="68"/>
      <c r="M516" s="68"/>
      <c r="N516" s="68"/>
      <c r="O516" s="68"/>
    </row>
    <row r="517" spans="1:15" x14ac:dyDescent="0.25">
      <c r="A517" s="6">
        <v>3</v>
      </c>
      <c r="B517" s="6">
        <v>3639</v>
      </c>
      <c r="C517" s="6">
        <v>6121</v>
      </c>
      <c r="D517" s="6">
        <v>61503000000</v>
      </c>
      <c r="E517" s="6"/>
      <c r="F517" s="7">
        <v>140198.35329999999</v>
      </c>
      <c r="G517" s="7">
        <v>0</v>
      </c>
      <c r="H517" s="7">
        <v>0</v>
      </c>
      <c r="I517" s="7">
        <v>0</v>
      </c>
      <c r="J517" s="7">
        <v>0</v>
      </c>
      <c r="K517" s="7"/>
      <c r="L517" s="8" t="s">
        <v>558</v>
      </c>
      <c r="M517" s="8" t="s">
        <v>162</v>
      </c>
      <c r="N517" s="8"/>
      <c r="O517" s="8" t="s">
        <v>127</v>
      </c>
    </row>
    <row r="518" spans="1:15" x14ac:dyDescent="0.25">
      <c r="A518" s="6">
        <v>3</v>
      </c>
      <c r="B518" s="6">
        <v>3639</v>
      </c>
      <c r="C518" s="6">
        <v>6121</v>
      </c>
      <c r="D518" s="6">
        <v>61503000000</v>
      </c>
      <c r="E518" s="6"/>
      <c r="F518" s="7">
        <v>149.3544</v>
      </c>
      <c r="G518" s="7">
        <v>0</v>
      </c>
      <c r="H518" s="7">
        <v>0</v>
      </c>
      <c r="I518" s="7">
        <v>0</v>
      </c>
      <c r="J518" s="7">
        <v>0</v>
      </c>
      <c r="K518" s="7"/>
      <c r="L518" s="8" t="s">
        <v>558</v>
      </c>
      <c r="M518" s="8" t="s">
        <v>162</v>
      </c>
      <c r="N518" s="8"/>
      <c r="O518" s="8" t="s">
        <v>127</v>
      </c>
    </row>
    <row r="519" spans="1:15" x14ac:dyDescent="0.25">
      <c r="A519" s="66"/>
      <c r="B519" s="66"/>
      <c r="C519" s="66"/>
      <c r="D519" s="66"/>
      <c r="E519" s="66"/>
      <c r="F519" s="67"/>
      <c r="G519" s="67"/>
      <c r="H519" s="67"/>
      <c r="I519" s="67"/>
      <c r="J519" s="67"/>
      <c r="K519" s="67"/>
      <c r="L519" s="68"/>
      <c r="M519" s="68"/>
      <c r="N519" s="68"/>
      <c r="O519" s="68"/>
    </row>
    <row r="520" spans="1:15" x14ac:dyDescent="0.25">
      <c r="A520" s="17"/>
      <c r="B520" s="17" t="s">
        <v>558</v>
      </c>
      <c r="C520" s="17"/>
      <c r="D520" s="17"/>
      <c r="E520" s="17"/>
      <c r="F520" s="80">
        <v>140347.7077</v>
      </c>
      <c r="G520" s="80">
        <v>0</v>
      </c>
      <c r="H520" s="80">
        <v>0</v>
      </c>
      <c r="I520" s="80">
        <v>0</v>
      </c>
      <c r="J520" s="80">
        <f t="shared" ref="J520" si="90">SUM(J516:J519)</f>
        <v>0</v>
      </c>
      <c r="K520" s="80"/>
      <c r="L520" s="18"/>
      <c r="M520" s="18"/>
      <c r="N520" s="18"/>
      <c r="O520" s="18"/>
    </row>
    <row r="521" spans="1:15" x14ac:dyDescent="0.25">
      <c r="A521" s="66"/>
      <c r="B521" s="66"/>
      <c r="C521" s="66"/>
      <c r="D521" s="66"/>
      <c r="E521" s="66"/>
      <c r="F521" s="67"/>
      <c r="G521" s="67"/>
      <c r="H521" s="67"/>
      <c r="I521" s="67"/>
      <c r="J521" s="67"/>
      <c r="K521" s="67"/>
      <c r="L521" s="68"/>
      <c r="M521" s="68"/>
      <c r="N521" s="68"/>
      <c r="O521" s="68"/>
    </row>
    <row r="522" spans="1:15" x14ac:dyDescent="0.25">
      <c r="A522" s="6">
        <v>3</v>
      </c>
      <c r="B522" s="6">
        <v>3639</v>
      </c>
      <c r="C522" s="6">
        <v>6121</v>
      </c>
      <c r="D522" s="6">
        <v>61504000000</v>
      </c>
      <c r="E522" s="6"/>
      <c r="F522" s="7">
        <v>10927.12724</v>
      </c>
      <c r="G522" s="7">
        <v>0</v>
      </c>
      <c r="H522" s="7">
        <v>0</v>
      </c>
      <c r="I522" s="7">
        <v>0</v>
      </c>
      <c r="J522" s="7">
        <v>0</v>
      </c>
      <c r="K522" s="7"/>
      <c r="L522" s="8" t="s">
        <v>559</v>
      </c>
      <c r="M522" s="8" t="s">
        <v>162</v>
      </c>
      <c r="N522" s="8"/>
      <c r="O522" s="8" t="s">
        <v>127</v>
      </c>
    </row>
    <row r="523" spans="1:15" x14ac:dyDescent="0.25">
      <c r="A523" s="66"/>
      <c r="B523" s="66"/>
      <c r="C523" s="66"/>
      <c r="D523" s="66"/>
      <c r="E523" s="66"/>
      <c r="F523" s="67"/>
      <c r="G523" s="67"/>
      <c r="H523" s="67"/>
      <c r="I523" s="67"/>
      <c r="J523" s="67"/>
      <c r="K523" s="67"/>
      <c r="L523" s="68"/>
      <c r="M523" s="68"/>
      <c r="N523" s="68"/>
      <c r="O523" s="68"/>
    </row>
    <row r="524" spans="1:15" x14ac:dyDescent="0.25">
      <c r="A524" s="17"/>
      <c r="B524" s="17" t="s">
        <v>559</v>
      </c>
      <c r="C524" s="17"/>
      <c r="D524" s="17"/>
      <c r="E524" s="17"/>
      <c r="F524" s="80">
        <v>10927.12724</v>
      </c>
      <c r="G524" s="80">
        <v>0</v>
      </c>
      <c r="H524" s="80">
        <v>0</v>
      </c>
      <c r="I524" s="80">
        <v>0</v>
      </c>
      <c r="J524" s="80">
        <f>SUM(J521:J523)</f>
        <v>0</v>
      </c>
      <c r="K524" s="80"/>
      <c r="L524" s="18"/>
      <c r="M524" s="18"/>
      <c r="N524" s="18"/>
      <c r="O524" s="18"/>
    </row>
    <row r="525" spans="1:15" x14ac:dyDescent="0.25">
      <c r="A525" s="66"/>
      <c r="B525" s="66"/>
      <c r="C525" s="66"/>
      <c r="D525" s="66"/>
      <c r="E525" s="66"/>
      <c r="F525" s="67"/>
      <c r="G525" s="67"/>
      <c r="H525" s="67"/>
      <c r="I525" s="67"/>
      <c r="J525" s="67"/>
      <c r="K525" s="67"/>
      <c r="L525" s="68"/>
      <c r="M525" s="68"/>
      <c r="N525" s="68"/>
      <c r="O525" s="68"/>
    </row>
    <row r="526" spans="1:15" x14ac:dyDescent="0.25">
      <c r="A526" s="6">
        <v>3</v>
      </c>
      <c r="B526" s="6">
        <v>3639</v>
      </c>
      <c r="C526" s="6">
        <v>5169</v>
      </c>
      <c r="D526" s="6">
        <v>61505000000</v>
      </c>
      <c r="E526" s="6"/>
      <c r="F526" s="7">
        <v>6.24</v>
      </c>
      <c r="G526" s="7">
        <v>0</v>
      </c>
      <c r="H526" s="7">
        <v>0</v>
      </c>
      <c r="I526" s="7">
        <v>0</v>
      </c>
      <c r="J526" s="7">
        <v>0</v>
      </c>
      <c r="K526" s="7"/>
      <c r="L526" s="8" t="s">
        <v>560</v>
      </c>
      <c r="M526" s="8" t="s">
        <v>84</v>
      </c>
      <c r="N526" s="8"/>
      <c r="O526" s="8" t="s">
        <v>127</v>
      </c>
    </row>
    <row r="527" spans="1:15" x14ac:dyDescent="0.25">
      <c r="A527" s="6">
        <v>3</v>
      </c>
      <c r="B527" s="6">
        <v>3639</v>
      </c>
      <c r="C527" s="6">
        <v>5169</v>
      </c>
      <c r="D527" s="6">
        <v>61505000000</v>
      </c>
      <c r="E527" s="6"/>
      <c r="F527" s="7">
        <v>27.98742</v>
      </c>
      <c r="G527" s="7">
        <v>0</v>
      </c>
      <c r="H527" s="7">
        <v>0</v>
      </c>
      <c r="I527" s="7">
        <v>0</v>
      </c>
      <c r="J527" s="7">
        <v>0</v>
      </c>
      <c r="K527" s="7"/>
      <c r="L527" s="8" t="s">
        <v>560</v>
      </c>
      <c r="M527" s="8" t="s">
        <v>84</v>
      </c>
      <c r="N527" s="8"/>
      <c r="O527" s="8" t="s">
        <v>127</v>
      </c>
    </row>
    <row r="528" spans="1:15" x14ac:dyDescent="0.25">
      <c r="A528" s="6">
        <v>3</v>
      </c>
      <c r="B528" s="6">
        <v>3639</v>
      </c>
      <c r="C528" s="6">
        <v>6121</v>
      </c>
      <c r="D528" s="6">
        <v>61505000000</v>
      </c>
      <c r="E528" s="6"/>
      <c r="F528" s="7">
        <v>30783.51339</v>
      </c>
      <c r="G528" s="7">
        <v>0</v>
      </c>
      <c r="H528" s="7">
        <v>0</v>
      </c>
      <c r="I528" s="7">
        <v>0</v>
      </c>
      <c r="J528" s="7">
        <v>0</v>
      </c>
      <c r="K528" s="7"/>
      <c r="L528" s="8" t="s">
        <v>560</v>
      </c>
      <c r="M528" s="8" t="s">
        <v>162</v>
      </c>
      <c r="N528" s="8"/>
      <c r="O528" s="8" t="s">
        <v>127</v>
      </c>
    </row>
    <row r="529" spans="1:15" x14ac:dyDescent="0.25">
      <c r="A529" s="6">
        <v>3</v>
      </c>
      <c r="B529" s="6">
        <v>3639</v>
      </c>
      <c r="C529" s="6">
        <v>6121</v>
      </c>
      <c r="D529" s="6">
        <v>61505000000</v>
      </c>
      <c r="E529" s="6"/>
      <c r="F529" s="7">
        <v>1384.4779799999999</v>
      </c>
      <c r="G529" s="7">
        <v>0</v>
      </c>
      <c r="H529" s="7">
        <v>0</v>
      </c>
      <c r="I529" s="7">
        <v>0</v>
      </c>
      <c r="J529" s="7">
        <v>0</v>
      </c>
      <c r="K529" s="7"/>
      <c r="L529" s="8" t="s">
        <v>560</v>
      </c>
      <c r="M529" s="8" t="s">
        <v>162</v>
      </c>
      <c r="N529" s="8"/>
      <c r="O529" s="8" t="s">
        <v>127</v>
      </c>
    </row>
    <row r="530" spans="1:15" x14ac:dyDescent="0.25">
      <c r="A530" s="66"/>
      <c r="B530" s="66"/>
      <c r="C530" s="66"/>
      <c r="D530" s="66"/>
      <c r="E530" s="66"/>
      <c r="F530" s="67"/>
      <c r="G530" s="67"/>
      <c r="H530" s="67"/>
      <c r="I530" s="67"/>
      <c r="J530" s="67"/>
      <c r="K530" s="67"/>
      <c r="L530" s="68"/>
      <c r="M530" s="68"/>
      <c r="N530" s="68"/>
      <c r="O530" s="68"/>
    </row>
    <row r="531" spans="1:15" x14ac:dyDescent="0.25">
      <c r="A531" s="17"/>
      <c r="B531" s="17" t="s">
        <v>560</v>
      </c>
      <c r="C531" s="17"/>
      <c r="D531" s="17"/>
      <c r="E531" s="17"/>
      <c r="F531" s="80">
        <v>32202.218789999999</v>
      </c>
      <c r="G531" s="80">
        <v>0</v>
      </c>
      <c r="H531" s="80">
        <v>0</v>
      </c>
      <c r="I531" s="80">
        <v>0</v>
      </c>
      <c r="J531" s="80">
        <f>SUM(J525:J530)</f>
        <v>0</v>
      </c>
      <c r="K531" s="80"/>
      <c r="L531" s="18"/>
      <c r="M531" s="18"/>
      <c r="N531" s="18"/>
      <c r="O531" s="18"/>
    </row>
    <row r="532" spans="1:15" x14ac:dyDescent="0.25">
      <c r="A532" s="66"/>
      <c r="B532" s="66"/>
      <c r="C532" s="66"/>
      <c r="D532" s="66"/>
      <c r="E532" s="66"/>
      <c r="F532" s="67"/>
      <c r="G532" s="67"/>
      <c r="H532" s="67"/>
      <c r="I532" s="67"/>
      <c r="J532" s="67"/>
      <c r="K532" s="67"/>
      <c r="L532" s="68"/>
      <c r="M532" s="68"/>
      <c r="N532" s="68"/>
      <c r="O532" s="68"/>
    </row>
    <row r="533" spans="1:15" x14ac:dyDescent="0.25">
      <c r="A533" s="6">
        <v>3</v>
      </c>
      <c r="B533" s="6">
        <v>3639</v>
      </c>
      <c r="C533" s="6">
        <v>5136</v>
      </c>
      <c r="D533" s="6">
        <v>61506000000</v>
      </c>
      <c r="E533" s="6"/>
      <c r="F533" s="7">
        <v>0.36499999999999999</v>
      </c>
      <c r="G533" s="7">
        <v>0</v>
      </c>
      <c r="H533" s="7">
        <v>0</v>
      </c>
      <c r="I533" s="7">
        <v>0</v>
      </c>
      <c r="J533" s="7">
        <v>0</v>
      </c>
      <c r="K533" s="7"/>
      <c r="L533" s="8" t="s">
        <v>603</v>
      </c>
      <c r="M533" s="8" t="s">
        <v>276</v>
      </c>
      <c r="N533" s="8"/>
      <c r="O533" s="8" t="s">
        <v>127</v>
      </c>
    </row>
    <row r="534" spans="1:15" x14ac:dyDescent="0.25">
      <c r="A534" s="6">
        <v>3</v>
      </c>
      <c r="B534" s="6">
        <v>3639</v>
      </c>
      <c r="C534" s="6">
        <v>5167</v>
      </c>
      <c r="D534" s="6">
        <v>61506000000</v>
      </c>
      <c r="E534" s="6"/>
      <c r="F534" s="7">
        <v>2.6</v>
      </c>
      <c r="G534" s="7">
        <v>0</v>
      </c>
      <c r="H534" s="7">
        <v>0</v>
      </c>
      <c r="I534" s="7">
        <v>0</v>
      </c>
      <c r="J534" s="7">
        <v>0</v>
      </c>
      <c r="K534" s="7"/>
      <c r="L534" s="8" t="s">
        <v>603</v>
      </c>
      <c r="M534" s="8" t="s">
        <v>194</v>
      </c>
      <c r="N534" s="8"/>
      <c r="O534" s="8" t="s">
        <v>127</v>
      </c>
    </row>
    <row r="535" spans="1:15" x14ac:dyDescent="0.25">
      <c r="A535" s="6">
        <v>3</v>
      </c>
      <c r="B535" s="6">
        <v>3639</v>
      </c>
      <c r="C535" s="6">
        <v>5169</v>
      </c>
      <c r="D535" s="6">
        <v>61506000000</v>
      </c>
      <c r="E535" s="6"/>
      <c r="F535" s="7">
        <v>281.48399999999998</v>
      </c>
      <c r="G535" s="7">
        <v>0</v>
      </c>
      <c r="H535" s="7">
        <v>0</v>
      </c>
      <c r="I535" s="7">
        <v>0</v>
      </c>
      <c r="J535" s="7">
        <v>0</v>
      </c>
      <c r="K535" s="7"/>
      <c r="L535" s="8" t="s">
        <v>603</v>
      </c>
      <c r="M535" s="8" t="s">
        <v>84</v>
      </c>
      <c r="N535" s="8"/>
      <c r="O535" s="8" t="s">
        <v>127</v>
      </c>
    </row>
    <row r="536" spans="1:15" x14ac:dyDescent="0.25">
      <c r="A536" s="6">
        <v>3</v>
      </c>
      <c r="B536" s="6">
        <v>3639</v>
      </c>
      <c r="C536" s="6">
        <v>5169</v>
      </c>
      <c r="D536" s="6">
        <v>61506000000</v>
      </c>
      <c r="E536" s="6"/>
      <c r="F536" s="7">
        <v>35.700000000000003</v>
      </c>
      <c r="G536" s="7">
        <v>0</v>
      </c>
      <c r="H536" s="7">
        <v>0</v>
      </c>
      <c r="I536" s="7">
        <v>0</v>
      </c>
      <c r="J536" s="7">
        <v>0</v>
      </c>
      <c r="K536" s="7"/>
      <c r="L536" s="8" t="s">
        <v>562</v>
      </c>
      <c r="M536" s="8" t="s">
        <v>84</v>
      </c>
      <c r="N536" s="8"/>
      <c r="O536" s="8" t="s">
        <v>127</v>
      </c>
    </row>
    <row r="537" spans="1:15" x14ac:dyDescent="0.25">
      <c r="A537" s="66"/>
      <c r="B537" s="66"/>
      <c r="C537" s="66"/>
      <c r="D537" s="66"/>
      <c r="E537" s="66"/>
      <c r="F537" s="67"/>
      <c r="G537" s="67"/>
      <c r="H537" s="67"/>
      <c r="I537" s="67"/>
      <c r="J537" s="67"/>
      <c r="K537" s="67"/>
      <c r="L537" s="68"/>
      <c r="M537" s="68"/>
      <c r="N537" s="68"/>
      <c r="O537" s="68"/>
    </row>
    <row r="538" spans="1:15" x14ac:dyDescent="0.25">
      <c r="A538" s="17"/>
      <c r="B538" s="17" t="s">
        <v>562</v>
      </c>
      <c r="C538" s="17"/>
      <c r="D538" s="17"/>
      <c r="E538" s="17"/>
      <c r="F538" s="80">
        <v>320.14899999999994</v>
      </c>
      <c r="G538" s="80">
        <v>0</v>
      </c>
      <c r="H538" s="80">
        <v>0</v>
      </c>
      <c r="I538" s="80">
        <v>0</v>
      </c>
      <c r="J538" s="80">
        <f t="shared" ref="J538" si="91">SUM(J532:J537)</f>
        <v>0</v>
      </c>
      <c r="K538" s="80"/>
      <c r="L538" s="18"/>
      <c r="M538" s="18"/>
      <c r="N538" s="18"/>
      <c r="O538" s="18"/>
    </row>
    <row r="539" spans="1:15" x14ac:dyDescent="0.25">
      <c r="A539" s="66"/>
      <c r="B539" s="66"/>
      <c r="C539" s="66"/>
      <c r="D539" s="66"/>
      <c r="E539" s="66"/>
      <c r="F539" s="67"/>
      <c r="G539" s="67"/>
      <c r="H539" s="67"/>
      <c r="I539" s="67"/>
      <c r="J539" s="67"/>
      <c r="K539" s="67"/>
      <c r="L539" s="68"/>
      <c r="M539" s="68"/>
      <c r="N539" s="68"/>
      <c r="O539" s="68"/>
    </row>
    <row r="540" spans="1:15" x14ac:dyDescent="0.25">
      <c r="A540" s="6">
        <v>3</v>
      </c>
      <c r="B540" s="6">
        <v>3639</v>
      </c>
      <c r="C540" s="6">
        <v>5169</v>
      </c>
      <c r="D540" s="6">
        <v>61507000000</v>
      </c>
      <c r="E540" s="6"/>
      <c r="F540" s="7">
        <v>671.524</v>
      </c>
      <c r="G540" s="7">
        <v>606.18299999999999</v>
      </c>
      <c r="H540" s="7">
        <v>0</v>
      </c>
      <c r="I540" s="7">
        <v>0</v>
      </c>
      <c r="J540" s="7">
        <v>0</v>
      </c>
      <c r="K540" s="7"/>
      <c r="L540" s="8" t="s">
        <v>563</v>
      </c>
      <c r="M540" s="8" t="s">
        <v>84</v>
      </c>
      <c r="N540" s="8"/>
      <c r="O540" s="8" t="s">
        <v>127</v>
      </c>
    </row>
    <row r="541" spans="1:15" x14ac:dyDescent="0.25">
      <c r="A541" s="66"/>
      <c r="B541" s="66"/>
      <c r="C541" s="66"/>
      <c r="D541" s="66"/>
      <c r="E541" s="66"/>
      <c r="F541" s="67"/>
      <c r="G541" s="67"/>
      <c r="H541" s="67"/>
      <c r="I541" s="67"/>
      <c r="J541" s="67"/>
      <c r="K541" s="67"/>
      <c r="L541" s="68"/>
      <c r="M541" s="68"/>
      <c r="N541" s="68"/>
      <c r="O541" s="68"/>
    </row>
    <row r="542" spans="1:15" x14ac:dyDescent="0.25">
      <c r="A542" s="17"/>
      <c r="B542" s="17" t="s">
        <v>563</v>
      </c>
      <c r="C542" s="17"/>
      <c r="D542" s="17"/>
      <c r="E542" s="17"/>
      <c r="F542" s="80">
        <v>671.524</v>
      </c>
      <c r="G542" s="80">
        <v>606.18299999999999</v>
      </c>
      <c r="H542" s="80">
        <v>0</v>
      </c>
      <c r="I542" s="80">
        <v>0</v>
      </c>
      <c r="J542" s="80">
        <f t="shared" ref="J542" si="92">SUM(J539:J541)</f>
        <v>0</v>
      </c>
      <c r="K542" s="80"/>
      <c r="L542" s="18"/>
      <c r="M542" s="18"/>
      <c r="N542" s="18"/>
      <c r="O542" s="18"/>
    </row>
    <row r="543" spans="1:15" x14ac:dyDescent="0.25">
      <c r="A543" s="66"/>
      <c r="B543" s="66"/>
      <c r="C543" s="66"/>
      <c r="D543" s="66"/>
      <c r="E543" s="66"/>
      <c r="F543" s="67"/>
      <c r="G543" s="67"/>
      <c r="H543" s="67"/>
      <c r="I543" s="67"/>
      <c r="J543" s="67"/>
      <c r="K543" s="67"/>
      <c r="L543" s="68"/>
      <c r="M543" s="68"/>
      <c r="N543" s="68"/>
      <c r="O543" s="68"/>
    </row>
    <row r="544" spans="1:15" x14ac:dyDescent="0.25">
      <c r="A544" s="6">
        <v>3</v>
      </c>
      <c r="B544" s="6">
        <v>3639</v>
      </c>
      <c r="C544" s="6">
        <v>6121</v>
      </c>
      <c r="D544" s="6">
        <v>61509000000</v>
      </c>
      <c r="E544" s="6"/>
      <c r="F544" s="7">
        <v>142822.98624999999</v>
      </c>
      <c r="G544" s="7">
        <v>0</v>
      </c>
      <c r="H544" s="7">
        <v>0</v>
      </c>
      <c r="I544" s="7">
        <v>0</v>
      </c>
      <c r="J544" s="7">
        <v>0</v>
      </c>
      <c r="K544" s="7"/>
      <c r="L544" s="8" t="s">
        <v>564</v>
      </c>
      <c r="M544" s="8" t="s">
        <v>162</v>
      </c>
      <c r="N544" s="8"/>
      <c r="O544" s="8" t="s">
        <v>127</v>
      </c>
    </row>
    <row r="545" spans="1:15" x14ac:dyDescent="0.25">
      <c r="A545" s="6">
        <v>3</v>
      </c>
      <c r="B545" s="6">
        <v>3639</v>
      </c>
      <c r="C545" s="6">
        <v>6121</v>
      </c>
      <c r="D545" s="6">
        <v>61509000000</v>
      </c>
      <c r="E545" s="6"/>
      <c r="F545" s="7">
        <v>94687.5717</v>
      </c>
      <c r="G545" s="7">
        <v>0</v>
      </c>
      <c r="H545" s="7">
        <v>0</v>
      </c>
      <c r="I545" s="7">
        <v>0</v>
      </c>
      <c r="J545" s="7">
        <v>0</v>
      </c>
      <c r="K545" s="7"/>
      <c r="L545" s="8" t="s">
        <v>564</v>
      </c>
      <c r="M545" s="8" t="s">
        <v>162</v>
      </c>
      <c r="N545" s="8"/>
      <c r="O545" s="8" t="s">
        <v>127</v>
      </c>
    </row>
    <row r="546" spans="1:15" x14ac:dyDescent="0.25">
      <c r="A546" s="66"/>
      <c r="B546" s="66"/>
      <c r="C546" s="66"/>
      <c r="D546" s="66"/>
      <c r="E546" s="66"/>
      <c r="F546" s="67"/>
      <c r="G546" s="67"/>
      <c r="H546" s="67"/>
      <c r="I546" s="67"/>
      <c r="J546" s="67"/>
      <c r="K546" s="67"/>
      <c r="L546" s="68"/>
      <c r="M546" s="68"/>
      <c r="N546" s="68"/>
      <c r="O546" s="68"/>
    </row>
    <row r="547" spans="1:15" x14ac:dyDescent="0.25">
      <c r="A547" s="17"/>
      <c r="B547" s="17" t="s">
        <v>564</v>
      </c>
      <c r="C547" s="17"/>
      <c r="D547" s="17"/>
      <c r="E547" s="17"/>
      <c r="F547" s="80">
        <v>237510.55794999999</v>
      </c>
      <c r="G547" s="80">
        <v>0</v>
      </c>
      <c r="H547" s="80">
        <v>0</v>
      </c>
      <c r="I547" s="80">
        <v>0</v>
      </c>
      <c r="J547" s="80">
        <f t="shared" ref="J547" si="93">SUM(J543:J546)</f>
        <v>0</v>
      </c>
      <c r="K547" s="80"/>
      <c r="L547" s="18"/>
      <c r="M547" s="18"/>
      <c r="N547" s="18"/>
      <c r="O547" s="18"/>
    </row>
    <row r="548" spans="1:15" x14ac:dyDescent="0.25">
      <c r="A548" s="66"/>
      <c r="B548" s="66"/>
      <c r="C548" s="66"/>
      <c r="D548" s="66"/>
      <c r="E548" s="66"/>
      <c r="F548" s="67"/>
      <c r="G548" s="67"/>
      <c r="H548" s="67"/>
      <c r="I548" s="67"/>
      <c r="J548" s="67"/>
      <c r="K548" s="67"/>
      <c r="L548" s="68"/>
      <c r="M548" s="68"/>
      <c r="N548" s="68"/>
      <c r="O548" s="68"/>
    </row>
    <row r="549" spans="1:15" x14ac:dyDescent="0.25">
      <c r="A549" s="6">
        <v>3</v>
      </c>
      <c r="B549" s="6">
        <v>3639</v>
      </c>
      <c r="C549" s="6">
        <v>5137</v>
      </c>
      <c r="D549" s="6">
        <v>61580000000</v>
      </c>
      <c r="E549" s="6"/>
      <c r="F549" s="7">
        <v>0</v>
      </c>
      <c r="G549" s="7">
        <v>10.209</v>
      </c>
      <c r="H549" s="7">
        <v>5</v>
      </c>
      <c r="I549" s="7">
        <v>0</v>
      </c>
      <c r="J549" s="7">
        <v>10</v>
      </c>
      <c r="K549" s="7"/>
      <c r="L549" s="8" t="s">
        <v>604</v>
      </c>
      <c r="M549" s="8" t="s">
        <v>81</v>
      </c>
      <c r="N549" s="8"/>
      <c r="O549" s="8" t="s">
        <v>127</v>
      </c>
    </row>
    <row r="550" spans="1:15" x14ac:dyDescent="0.25">
      <c r="A550" s="6">
        <v>3</v>
      </c>
      <c r="B550" s="6">
        <v>3639</v>
      </c>
      <c r="C550" s="6">
        <v>5169</v>
      </c>
      <c r="D550" s="6">
        <v>61580000000</v>
      </c>
      <c r="E550" s="6"/>
      <c r="F550" s="7">
        <v>16.2</v>
      </c>
      <c r="G550" s="7">
        <v>0</v>
      </c>
      <c r="H550" s="7">
        <v>0</v>
      </c>
      <c r="I550" s="7">
        <v>0</v>
      </c>
      <c r="J550" s="7">
        <v>190</v>
      </c>
      <c r="K550" s="7"/>
      <c r="L550" s="8" t="s">
        <v>566</v>
      </c>
      <c r="M550" s="8" t="s">
        <v>84</v>
      </c>
      <c r="N550" s="8"/>
      <c r="O550" s="8" t="s">
        <v>127</v>
      </c>
    </row>
    <row r="551" spans="1:15" x14ac:dyDescent="0.25">
      <c r="A551" s="6">
        <v>3</v>
      </c>
      <c r="B551" s="6">
        <v>3639</v>
      </c>
      <c r="C551" s="6">
        <v>5169</v>
      </c>
      <c r="D551" s="6">
        <v>61580000000</v>
      </c>
      <c r="E551" s="6"/>
      <c r="F551" s="7">
        <v>0</v>
      </c>
      <c r="G551" s="7">
        <v>249.12038999999999</v>
      </c>
      <c r="H551" s="7">
        <v>95</v>
      </c>
      <c r="I551" s="7">
        <v>100.675</v>
      </c>
      <c r="J551" s="7">
        <v>0</v>
      </c>
      <c r="K551" s="7"/>
      <c r="L551" s="8" t="s">
        <v>604</v>
      </c>
      <c r="M551" s="8" t="s">
        <v>84</v>
      </c>
      <c r="N551" s="8"/>
      <c r="O551" s="8" t="s">
        <v>127</v>
      </c>
    </row>
    <row r="552" spans="1:15" x14ac:dyDescent="0.25">
      <c r="A552" s="6">
        <v>3</v>
      </c>
      <c r="B552" s="6">
        <v>3639</v>
      </c>
      <c r="C552" s="6">
        <v>6121</v>
      </c>
      <c r="D552" s="6">
        <v>61580000000</v>
      </c>
      <c r="E552" s="6"/>
      <c r="F552" s="7">
        <v>338.48399999999998</v>
      </c>
      <c r="G552" s="7">
        <v>0</v>
      </c>
      <c r="H552" s="7">
        <v>0</v>
      </c>
      <c r="I552" s="7">
        <v>0</v>
      </c>
      <c r="J552" s="7">
        <v>300</v>
      </c>
      <c r="K552" s="7"/>
      <c r="L552" s="8" t="s">
        <v>566</v>
      </c>
      <c r="M552" s="8" t="s">
        <v>162</v>
      </c>
      <c r="N552" s="8"/>
      <c r="O552" s="8" t="s">
        <v>127</v>
      </c>
    </row>
    <row r="553" spans="1:15" x14ac:dyDescent="0.25">
      <c r="A553" s="6">
        <v>3</v>
      </c>
      <c r="B553" s="6">
        <v>3639</v>
      </c>
      <c r="C553" s="6">
        <v>6121</v>
      </c>
      <c r="D553" s="6">
        <v>61580000000</v>
      </c>
      <c r="E553" s="6"/>
      <c r="F553" s="7">
        <v>146.179</v>
      </c>
      <c r="G553" s="7">
        <v>3940.3065900000001</v>
      </c>
      <c r="H553" s="7">
        <v>1300</v>
      </c>
      <c r="I553" s="7">
        <v>103.61415</v>
      </c>
      <c r="J553" s="7">
        <v>0</v>
      </c>
      <c r="K553" s="7"/>
      <c r="L553" s="8" t="s">
        <v>604</v>
      </c>
      <c r="M553" s="8" t="s">
        <v>162</v>
      </c>
      <c r="N553" s="8"/>
      <c r="O553" s="8" t="s">
        <v>127</v>
      </c>
    </row>
    <row r="554" spans="1:15" x14ac:dyDescent="0.25">
      <c r="A554" s="66"/>
      <c r="B554" s="66"/>
      <c r="C554" s="66"/>
      <c r="D554" s="66"/>
      <c r="E554" s="66"/>
      <c r="F554" s="67"/>
      <c r="G554" s="67"/>
      <c r="H554" s="67"/>
      <c r="I554" s="67"/>
      <c r="J554" s="67"/>
      <c r="K554" s="67"/>
      <c r="L554" s="68"/>
      <c r="M554" s="68"/>
      <c r="N554" s="68"/>
      <c r="O554" s="68"/>
    </row>
    <row r="555" spans="1:15" x14ac:dyDescent="0.25">
      <c r="A555" s="17"/>
      <c r="B555" s="17" t="s">
        <v>604</v>
      </c>
      <c r="C555" s="17"/>
      <c r="D555" s="17"/>
      <c r="E555" s="17"/>
      <c r="F555" s="80">
        <v>500.86299999999994</v>
      </c>
      <c r="G555" s="80">
        <v>4199.63598</v>
      </c>
      <c r="H555" s="80">
        <v>1400</v>
      </c>
      <c r="I555" s="80">
        <v>204.28915000000001</v>
      </c>
      <c r="J555" s="80">
        <f t="shared" ref="J555" si="94">SUM(J548:J554)</f>
        <v>500</v>
      </c>
      <c r="K555" s="80"/>
      <c r="L555" s="18"/>
      <c r="M555" s="18"/>
      <c r="N555" s="18"/>
      <c r="O555" s="18"/>
    </row>
    <row r="556" spans="1:15" x14ac:dyDescent="0.25">
      <c r="A556" s="66"/>
      <c r="B556" s="66"/>
      <c r="C556" s="66"/>
      <c r="D556" s="66"/>
      <c r="E556" s="66"/>
      <c r="F556" s="67"/>
      <c r="G556" s="67"/>
      <c r="H556" s="67"/>
      <c r="I556" s="67"/>
      <c r="J556" s="67"/>
      <c r="K556" s="67"/>
      <c r="L556" s="68"/>
      <c r="M556" s="68"/>
      <c r="N556" s="68"/>
      <c r="O556" s="68"/>
    </row>
    <row r="557" spans="1:15" x14ac:dyDescent="0.25">
      <c r="A557" s="6">
        <v>3</v>
      </c>
      <c r="B557" s="6">
        <v>3639</v>
      </c>
      <c r="C557" s="6">
        <v>6121</v>
      </c>
      <c r="D557" s="6">
        <v>61581000000</v>
      </c>
      <c r="E557" s="6"/>
      <c r="F557" s="7">
        <v>8655.5427</v>
      </c>
      <c r="G557" s="7">
        <v>0</v>
      </c>
      <c r="H557" s="7">
        <v>0</v>
      </c>
      <c r="I557" s="7">
        <v>0</v>
      </c>
      <c r="J557" s="7">
        <v>0</v>
      </c>
      <c r="K557" s="7"/>
      <c r="L557" s="8" t="s">
        <v>566</v>
      </c>
      <c r="M557" s="8" t="s">
        <v>162</v>
      </c>
      <c r="N557" s="8"/>
      <c r="O557" s="8" t="s">
        <v>127</v>
      </c>
    </row>
    <row r="558" spans="1:15" x14ac:dyDescent="0.25">
      <c r="A558" s="66"/>
      <c r="B558" s="66"/>
      <c r="C558" s="66"/>
      <c r="D558" s="66"/>
      <c r="E558" s="66"/>
      <c r="F558" s="67"/>
      <c r="G558" s="67"/>
      <c r="H558" s="67"/>
      <c r="I558" s="67"/>
      <c r="J558" s="67"/>
      <c r="K558" s="67"/>
      <c r="L558" s="68"/>
      <c r="M558" s="68"/>
      <c r="N558" s="68"/>
      <c r="O558" s="68"/>
    </row>
    <row r="559" spans="1:15" x14ac:dyDescent="0.25">
      <c r="A559" s="17"/>
      <c r="B559" s="17" t="s">
        <v>566</v>
      </c>
      <c r="C559" s="17"/>
      <c r="D559" s="17"/>
      <c r="E559" s="17"/>
      <c r="F559" s="80">
        <v>8655.5427</v>
      </c>
      <c r="G559" s="80">
        <v>0</v>
      </c>
      <c r="H559" s="80">
        <v>0</v>
      </c>
      <c r="I559" s="80">
        <v>0</v>
      </c>
      <c r="J559" s="80">
        <f t="shared" ref="J559" si="95">SUM(J556:J558)</f>
        <v>0</v>
      </c>
      <c r="K559" s="80"/>
      <c r="L559" s="18"/>
      <c r="M559" s="18"/>
      <c r="N559" s="18"/>
      <c r="O559" s="18"/>
    </row>
    <row r="560" spans="1:15" x14ac:dyDescent="0.25">
      <c r="A560" s="66"/>
      <c r="B560" s="66"/>
      <c r="C560" s="66"/>
      <c r="D560" s="66"/>
      <c r="E560" s="66"/>
      <c r="F560" s="67"/>
      <c r="G560" s="67"/>
      <c r="H560" s="67"/>
      <c r="I560" s="67"/>
      <c r="J560" s="67"/>
      <c r="K560" s="67"/>
      <c r="L560" s="68"/>
      <c r="M560" s="68"/>
      <c r="N560" s="68"/>
      <c r="O560" s="68"/>
    </row>
    <row r="561" spans="1:15" x14ac:dyDescent="0.25">
      <c r="A561" s="6">
        <v>3</v>
      </c>
      <c r="B561" s="6">
        <v>3639</v>
      </c>
      <c r="C561" s="6">
        <v>6121</v>
      </c>
      <c r="D561" s="6">
        <v>61582000000</v>
      </c>
      <c r="E561" s="6"/>
      <c r="F561" s="7">
        <v>4379.9212200000002</v>
      </c>
      <c r="G561" s="7">
        <v>0</v>
      </c>
      <c r="H561" s="7">
        <v>0</v>
      </c>
      <c r="I561" s="7">
        <v>0</v>
      </c>
      <c r="J561" s="7">
        <v>0</v>
      </c>
      <c r="K561" s="7"/>
      <c r="L561" s="8" t="s">
        <v>605</v>
      </c>
      <c r="M561" s="8" t="s">
        <v>162</v>
      </c>
      <c r="N561" s="8"/>
      <c r="O561" s="8" t="s">
        <v>127</v>
      </c>
    </row>
    <row r="562" spans="1:15" x14ac:dyDescent="0.25">
      <c r="A562" s="66"/>
      <c r="B562" s="66"/>
      <c r="C562" s="66"/>
      <c r="D562" s="66"/>
      <c r="E562" s="66"/>
      <c r="F562" s="67"/>
      <c r="G562" s="67"/>
      <c r="H562" s="67"/>
      <c r="I562" s="67"/>
      <c r="J562" s="67"/>
      <c r="K562" s="67"/>
      <c r="L562" s="68"/>
      <c r="M562" s="68"/>
      <c r="N562" s="68"/>
      <c r="O562" s="68"/>
    </row>
    <row r="563" spans="1:15" x14ac:dyDescent="0.25">
      <c r="A563" s="17"/>
      <c r="B563" s="17" t="s">
        <v>605</v>
      </c>
      <c r="C563" s="17"/>
      <c r="D563" s="17"/>
      <c r="E563" s="17"/>
      <c r="F563" s="80">
        <v>4379.9212200000002</v>
      </c>
      <c r="G563" s="80">
        <v>0</v>
      </c>
      <c r="H563" s="80">
        <v>0</v>
      </c>
      <c r="I563" s="80">
        <v>0</v>
      </c>
      <c r="J563" s="80">
        <f t="shared" ref="J563" si="96">SUM(J560:J562)</f>
        <v>0</v>
      </c>
      <c r="K563" s="80"/>
      <c r="L563" s="18"/>
      <c r="M563" s="18"/>
      <c r="N563" s="18"/>
      <c r="O563" s="18"/>
    </row>
    <row r="564" spans="1:15" x14ac:dyDescent="0.25">
      <c r="A564" s="66"/>
      <c r="B564" s="66"/>
      <c r="C564" s="66"/>
      <c r="D564" s="66"/>
      <c r="E564" s="66"/>
      <c r="F564" s="67"/>
      <c r="G564" s="67"/>
      <c r="H564" s="67"/>
      <c r="I564" s="67"/>
      <c r="J564" s="67" t="s">
        <v>588</v>
      </c>
      <c r="K564" s="67"/>
      <c r="L564" s="68"/>
      <c r="M564" s="68"/>
      <c r="N564" s="68"/>
      <c r="O564" s="68"/>
    </row>
    <row r="565" spans="1:15" x14ac:dyDescent="0.25">
      <c r="A565" s="6">
        <v>3</v>
      </c>
      <c r="B565" s="6">
        <v>3639</v>
      </c>
      <c r="C565" s="6">
        <v>6121</v>
      </c>
      <c r="D565" s="6">
        <v>61583000000</v>
      </c>
      <c r="E565" s="6"/>
      <c r="F565" s="7">
        <v>782.03017</v>
      </c>
      <c r="G565" s="7">
        <v>0</v>
      </c>
      <c r="H565" s="7">
        <v>0</v>
      </c>
      <c r="I565" s="7">
        <v>0</v>
      </c>
      <c r="J565" s="7">
        <v>0</v>
      </c>
      <c r="K565" s="7"/>
      <c r="L565" s="8" t="s">
        <v>606</v>
      </c>
      <c r="M565" s="8" t="s">
        <v>162</v>
      </c>
      <c r="N565" s="8"/>
      <c r="O565" s="8" t="s">
        <v>127</v>
      </c>
    </row>
    <row r="566" spans="1:15" x14ac:dyDescent="0.25">
      <c r="A566" s="66"/>
      <c r="B566" s="66"/>
      <c r="C566" s="66"/>
      <c r="D566" s="66"/>
      <c r="E566" s="66"/>
      <c r="F566" s="67"/>
      <c r="G566" s="67"/>
      <c r="H566" s="67"/>
      <c r="I566" s="67"/>
      <c r="J566" s="67"/>
      <c r="K566" s="67"/>
      <c r="L566" s="68"/>
      <c r="M566" s="68"/>
      <c r="N566" s="68"/>
      <c r="O566" s="68"/>
    </row>
    <row r="567" spans="1:15" x14ac:dyDescent="0.25">
      <c r="A567" s="17"/>
      <c r="B567" s="17" t="s">
        <v>606</v>
      </c>
      <c r="C567" s="17"/>
      <c r="D567" s="17"/>
      <c r="E567" s="17"/>
      <c r="F567" s="80">
        <v>782.03017</v>
      </c>
      <c r="G567" s="80">
        <v>0</v>
      </c>
      <c r="H567" s="80">
        <v>0</v>
      </c>
      <c r="I567" s="80">
        <v>0</v>
      </c>
      <c r="J567" s="80">
        <f t="shared" ref="J567" si="97">SUM(J564:J566)</f>
        <v>0</v>
      </c>
      <c r="K567" s="80"/>
      <c r="L567" s="18"/>
      <c r="M567" s="18"/>
      <c r="N567" s="18"/>
      <c r="O567" s="18"/>
    </row>
    <row r="568" spans="1:15" x14ac:dyDescent="0.25">
      <c r="A568" s="66"/>
      <c r="B568" s="66"/>
      <c r="C568" s="66"/>
      <c r="D568" s="66"/>
      <c r="E568" s="66"/>
      <c r="F568" s="67"/>
      <c r="G568" s="67"/>
      <c r="H568" s="67"/>
      <c r="I568" s="67"/>
      <c r="J568" s="67"/>
      <c r="K568" s="67"/>
      <c r="L568" s="68"/>
      <c r="M568" s="68"/>
      <c r="N568" s="68"/>
      <c r="O568" s="68"/>
    </row>
    <row r="569" spans="1:15" x14ac:dyDescent="0.25">
      <c r="A569" s="6">
        <v>3</v>
      </c>
      <c r="B569" s="6">
        <v>3639</v>
      </c>
      <c r="C569" s="6">
        <v>6121</v>
      </c>
      <c r="D569" s="6">
        <v>61584000000</v>
      </c>
      <c r="E569" s="6"/>
      <c r="F569" s="7">
        <v>3164.8583600000002</v>
      </c>
      <c r="G569" s="7">
        <v>0</v>
      </c>
      <c r="H569" s="7">
        <v>0</v>
      </c>
      <c r="I569" s="7">
        <v>0</v>
      </c>
      <c r="J569" s="7">
        <v>0</v>
      </c>
      <c r="K569" s="7"/>
      <c r="L569" s="8" t="s">
        <v>607</v>
      </c>
      <c r="M569" s="8" t="s">
        <v>162</v>
      </c>
      <c r="N569" s="8"/>
      <c r="O569" s="8" t="s">
        <v>127</v>
      </c>
    </row>
    <row r="570" spans="1:15" x14ac:dyDescent="0.25">
      <c r="A570" s="66"/>
      <c r="B570" s="66"/>
      <c r="C570" s="66"/>
      <c r="D570" s="66"/>
      <c r="E570" s="66"/>
      <c r="F570" s="67"/>
      <c r="G570" s="67"/>
      <c r="H570" s="67"/>
      <c r="I570" s="67"/>
      <c r="J570" s="67"/>
      <c r="K570" s="67"/>
      <c r="L570" s="68"/>
      <c r="M570" s="68"/>
      <c r="N570" s="68"/>
      <c r="O570" s="68"/>
    </row>
    <row r="571" spans="1:15" x14ac:dyDescent="0.25">
      <c r="A571" s="17"/>
      <c r="B571" s="17" t="s">
        <v>607</v>
      </c>
      <c r="C571" s="17"/>
      <c r="D571" s="17"/>
      <c r="E571" s="17"/>
      <c r="F571" s="80">
        <v>3164.8583600000002</v>
      </c>
      <c r="G571" s="80">
        <v>0</v>
      </c>
      <c r="H571" s="80">
        <v>0</v>
      </c>
      <c r="I571" s="80">
        <v>0</v>
      </c>
      <c r="J571" s="80">
        <f>SUM(J568:J570)</f>
        <v>0</v>
      </c>
      <c r="K571" s="80"/>
      <c r="L571" s="18"/>
      <c r="M571" s="18"/>
      <c r="N571" s="18"/>
      <c r="O571" s="18"/>
    </row>
    <row r="572" spans="1:15" x14ac:dyDescent="0.25">
      <c r="A572" s="66"/>
      <c r="B572" s="66"/>
      <c r="C572" s="66"/>
      <c r="D572" s="66"/>
      <c r="E572" s="66"/>
      <c r="F572" s="67"/>
      <c r="G572" s="67"/>
      <c r="H572" s="67"/>
      <c r="I572" s="67"/>
      <c r="J572" s="67"/>
      <c r="K572" s="67"/>
      <c r="L572" s="68"/>
      <c r="M572" s="68"/>
      <c r="N572" s="68"/>
      <c r="O572" s="68"/>
    </row>
    <row r="573" spans="1:15" x14ac:dyDescent="0.25">
      <c r="A573" s="6">
        <v>3</v>
      </c>
      <c r="B573" s="6">
        <v>3639</v>
      </c>
      <c r="C573" s="6">
        <v>6121</v>
      </c>
      <c r="D573" s="6">
        <v>61587000000</v>
      </c>
      <c r="E573" s="6"/>
      <c r="F573" s="7">
        <v>26085.060450000001</v>
      </c>
      <c r="G573" s="7">
        <v>0</v>
      </c>
      <c r="H573" s="7">
        <v>0</v>
      </c>
      <c r="I573" s="7">
        <v>0</v>
      </c>
      <c r="J573" s="7">
        <v>0</v>
      </c>
      <c r="K573" s="7"/>
      <c r="L573" s="8" t="s">
        <v>608</v>
      </c>
      <c r="M573" s="8" t="s">
        <v>162</v>
      </c>
      <c r="N573" s="8"/>
      <c r="O573" s="8" t="s">
        <v>127</v>
      </c>
    </row>
    <row r="574" spans="1:15" x14ac:dyDescent="0.25">
      <c r="A574" s="66"/>
      <c r="B574" s="66"/>
      <c r="C574" s="66"/>
      <c r="D574" s="66"/>
      <c r="E574" s="66"/>
      <c r="F574" s="67"/>
      <c r="G574" s="67"/>
      <c r="H574" s="67"/>
      <c r="I574" s="67"/>
      <c r="J574" s="67"/>
      <c r="K574" s="67"/>
      <c r="L574" s="68"/>
      <c r="M574" s="68"/>
      <c r="N574" s="68"/>
      <c r="O574" s="68"/>
    </row>
    <row r="575" spans="1:15" x14ac:dyDescent="0.25">
      <c r="A575" s="17"/>
      <c r="B575" s="17" t="s">
        <v>608</v>
      </c>
      <c r="C575" s="17"/>
      <c r="D575" s="17"/>
      <c r="E575" s="17"/>
      <c r="F575" s="80">
        <v>26085.060450000001</v>
      </c>
      <c r="G575" s="80">
        <v>0</v>
      </c>
      <c r="H575" s="80">
        <v>0</v>
      </c>
      <c r="I575" s="80">
        <v>0</v>
      </c>
      <c r="J575" s="80">
        <f>SUM(J572:J574)</f>
        <v>0</v>
      </c>
      <c r="K575" s="80"/>
      <c r="L575" s="18"/>
      <c r="M575" s="18"/>
      <c r="N575" s="18"/>
      <c r="O575" s="18"/>
    </row>
    <row r="576" spans="1:15" x14ac:dyDescent="0.25">
      <c r="A576" s="66"/>
      <c r="B576" s="66"/>
      <c r="C576" s="66"/>
      <c r="D576" s="66"/>
      <c r="E576" s="66"/>
      <c r="F576" s="67"/>
      <c r="G576" s="67"/>
      <c r="H576" s="67"/>
      <c r="I576" s="67"/>
      <c r="J576" s="67"/>
      <c r="K576" s="67"/>
      <c r="L576" s="68"/>
      <c r="M576" s="68"/>
      <c r="N576" s="68"/>
      <c r="O576" s="68"/>
    </row>
    <row r="577" spans="1:15" x14ac:dyDescent="0.25">
      <c r="A577" s="81">
        <v>3</v>
      </c>
      <c r="B577" s="81">
        <v>3639</v>
      </c>
      <c r="C577" s="81">
        <v>6121</v>
      </c>
      <c r="D577" s="81">
        <v>31501000000</v>
      </c>
      <c r="E577" s="66"/>
      <c r="F577" s="82">
        <v>0</v>
      </c>
      <c r="G577" s="82">
        <v>0</v>
      </c>
      <c r="H577" s="82">
        <v>0</v>
      </c>
      <c r="I577" s="82">
        <v>0</v>
      </c>
      <c r="J577" s="82">
        <v>1500</v>
      </c>
      <c r="K577" s="67"/>
      <c r="L577" s="83" t="s">
        <v>609</v>
      </c>
      <c r="M577" s="68"/>
      <c r="N577" s="68"/>
      <c r="O577" s="68"/>
    </row>
    <row r="578" spans="1:15" x14ac:dyDescent="0.25">
      <c r="A578" s="66"/>
      <c r="B578" s="66"/>
      <c r="C578" s="66"/>
      <c r="D578" s="66"/>
      <c r="E578" s="66"/>
      <c r="F578" s="67"/>
      <c r="G578" s="67"/>
      <c r="H578" s="67"/>
      <c r="I578" s="67"/>
      <c r="J578" s="67"/>
      <c r="K578" s="67"/>
      <c r="L578" s="68"/>
      <c r="M578" s="68"/>
      <c r="N578" s="68"/>
      <c r="O578" s="68"/>
    </row>
    <row r="579" spans="1:15" x14ac:dyDescent="0.25">
      <c r="A579" s="84"/>
      <c r="B579" s="84" t="s">
        <v>609</v>
      </c>
      <c r="C579" s="84"/>
      <c r="D579" s="84"/>
      <c r="E579" s="84"/>
      <c r="F579" s="85"/>
      <c r="G579" s="85"/>
      <c r="H579" s="85"/>
      <c r="I579" s="85"/>
      <c r="J579" s="86">
        <f>SUM(J576:J578)</f>
        <v>1500</v>
      </c>
      <c r="K579" s="85"/>
      <c r="L579" s="87"/>
      <c r="M579" s="87"/>
      <c r="N579" s="87"/>
      <c r="O579" s="87"/>
    </row>
    <row r="580" spans="1:15" x14ac:dyDescent="0.25">
      <c r="A580" s="77"/>
      <c r="B580" s="77"/>
      <c r="C580" s="77"/>
      <c r="D580" s="77"/>
      <c r="E580" s="77"/>
      <c r="F580" s="78"/>
      <c r="G580" s="78"/>
      <c r="H580" s="78"/>
      <c r="I580" s="78"/>
      <c r="J580" s="78"/>
      <c r="K580" s="78"/>
      <c r="L580" s="79"/>
      <c r="M580" s="79"/>
      <c r="N580" s="79"/>
      <c r="O580" s="79"/>
    </row>
    <row r="581" spans="1:15" x14ac:dyDescent="0.25">
      <c r="A581" s="77"/>
      <c r="B581" s="77"/>
      <c r="C581" s="77"/>
      <c r="D581" s="77"/>
      <c r="E581" s="77"/>
      <c r="F581" s="78"/>
      <c r="G581" s="78"/>
      <c r="H581" s="78"/>
      <c r="I581" s="78"/>
      <c r="J581" s="78"/>
      <c r="K581" s="78"/>
      <c r="L581" s="79"/>
      <c r="M581" s="79"/>
      <c r="N581" s="79"/>
      <c r="O581" s="79"/>
    </row>
    <row r="582" spans="1:15" x14ac:dyDescent="0.25">
      <c r="A582" s="77"/>
      <c r="B582" s="77"/>
      <c r="C582" s="77"/>
      <c r="D582" s="77"/>
      <c r="E582" s="77"/>
      <c r="F582" s="78"/>
      <c r="G582" s="78"/>
      <c r="H582" s="78"/>
      <c r="I582" s="78"/>
      <c r="J582" s="78"/>
      <c r="K582" s="78"/>
      <c r="L582" s="79"/>
      <c r="M582" s="79"/>
      <c r="N582" s="79"/>
      <c r="O582" s="79"/>
    </row>
    <row r="583" spans="1:15" x14ac:dyDescent="0.25">
      <c r="A583" s="77"/>
      <c r="B583" s="77"/>
      <c r="C583" s="77"/>
      <c r="D583" s="77"/>
      <c r="E583" s="77"/>
      <c r="F583" s="78"/>
      <c r="G583" s="78"/>
      <c r="H583" s="78"/>
      <c r="I583" s="78"/>
      <c r="J583" s="78"/>
      <c r="K583" s="78"/>
      <c r="L583" s="79"/>
      <c r="M583" s="13"/>
      <c r="N583" s="13"/>
      <c r="O583" s="13"/>
    </row>
    <row r="584" spans="1:15" x14ac:dyDescent="0.25">
      <c r="A584" s="70"/>
      <c r="B584" s="70" t="s">
        <v>610</v>
      </c>
      <c r="C584" s="70"/>
      <c r="D584" s="70"/>
      <c r="E584" s="70"/>
      <c r="F584" s="88">
        <v>609009.27832999954</v>
      </c>
      <c r="G584" s="88">
        <v>88819.969700000001</v>
      </c>
      <c r="H584" s="88">
        <v>221330</v>
      </c>
      <c r="I584" s="88">
        <v>39143.53946</v>
      </c>
      <c r="J584" s="88">
        <f>SUM(J180:J582)/2</f>
        <v>214930</v>
      </c>
      <c r="K584" s="88"/>
      <c r="L584" s="71"/>
      <c r="M584" s="8"/>
      <c r="N584" s="8"/>
      <c r="O584" s="8"/>
    </row>
    <row r="585" spans="1:15" x14ac:dyDescent="0.25">
      <c r="A585" s="66"/>
      <c r="B585" s="66"/>
      <c r="C585" s="66"/>
      <c r="D585" s="66"/>
      <c r="E585" s="66"/>
      <c r="F585" s="67"/>
      <c r="G585" s="67"/>
      <c r="H585" s="67"/>
      <c r="I585" s="67"/>
      <c r="J585" s="67"/>
      <c r="K585" s="67"/>
      <c r="L585" s="68"/>
      <c r="M585" s="8"/>
      <c r="N585" s="8"/>
      <c r="O585" s="8"/>
    </row>
    <row r="586" spans="1:15" x14ac:dyDescent="0.25">
      <c r="A586" s="36"/>
      <c r="B586" s="28" t="s">
        <v>478</v>
      </c>
      <c r="C586" s="36"/>
      <c r="D586" s="36"/>
      <c r="E586" s="36"/>
      <c r="F586" s="89">
        <v>-429647.90905999951</v>
      </c>
      <c r="G586" s="89">
        <v>325418.74379000004</v>
      </c>
      <c r="H586" s="89">
        <v>-79730</v>
      </c>
      <c r="I586" s="89">
        <v>2028.8404900000023</v>
      </c>
      <c r="J586" s="89">
        <f>J179-J584</f>
        <v>-35371</v>
      </c>
      <c r="K586" s="89"/>
      <c r="L586" s="38"/>
      <c r="M586" s="8"/>
      <c r="N586" s="8"/>
      <c r="O586" s="8"/>
    </row>
    <row r="587" spans="1:15" x14ac:dyDescent="0.25">
      <c r="A587" s="11"/>
      <c r="B587" s="11"/>
      <c r="C587" s="11"/>
      <c r="D587" s="11"/>
      <c r="E587" s="11"/>
      <c r="F587" s="12"/>
      <c r="G587" s="12"/>
      <c r="H587" s="12"/>
      <c r="I587" s="12"/>
      <c r="J587" s="12"/>
      <c r="K587" s="12"/>
      <c r="L587" s="13"/>
      <c r="M587" s="13"/>
      <c r="N587" s="13"/>
      <c r="O587" s="13"/>
    </row>
    <row r="588" spans="1:15" x14ac:dyDescent="0.25">
      <c r="A588" s="11"/>
      <c r="B588" s="11"/>
      <c r="C588" s="11"/>
      <c r="D588" s="11"/>
      <c r="E588" s="11"/>
      <c r="F588" s="12"/>
      <c r="G588" s="12"/>
      <c r="H588" s="12"/>
      <c r="I588" s="12"/>
      <c r="J588" s="12"/>
      <c r="K588" s="12"/>
      <c r="L588" s="13"/>
      <c r="M588" s="13"/>
      <c r="N588" s="13"/>
      <c r="O588" s="13"/>
    </row>
    <row r="589" spans="1:15" x14ac:dyDescent="0.25">
      <c r="A589" s="11"/>
      <c r="B589" s="11"/>
      <c r="C589" s="11"/>
      <c r="D589" s="11"/>
      <c r="E589" s="11"/>
      <c r="F589" s="12"/>
      <c r="G589" s="12"/>
      <c r="H589" s="12"/>
      <c r="I589" s="12"/>
      <c r="J589" s="12"/>
      <c r="K589" s="12"/>
      <c r="L589" s="13"/>
      <c r="M589" s="13"/>
      <c r="N589" s="13"/>
      <c r="O589" s="13"/>
    </row>
    <row r="590" spans="1:15" x14ac:dyDescent="0.25">
      <c r="A590" s="11"/>
      <c r="B590" s="11"/>
      <c r="C590" s="11"/>
      <c r="D590" s="11"/>
      <c r="E590" s="11"/>
      <c r="F590" s="12"/>
      <c r="G590" s="12"/>
      <c r="H590" s="12"/>
      <c r="I590" s="12"/>
      <c r="J590" s="12"/>
      <c r="K590" s="12"/>
      <c r="L590" s="13"/>
      <c r="M590" s="13"/>
      <c r="N590" s="13"/>
      <c r="O590" s="13"/>
    </row>
    <row r="591" spans="1:15" x14ac:dyDescent="0.25">
      <c r="A591" s="11"/>
      <c r="B591" s="11"/>
      <c r="C591" s="11"/>
      <c r="D591" s="11"/>
      <c r="E591" s="11"/>
      <c r="F591" s="12"/>
      <c r="G591" s="12"/>
      <c r="H591" s="12"/>
      <c r="I591" s="12"/>
      <c r="J591" s="12"/>
      <c r="K591" s="12"/>
      <c r="L591" s="13"/>
      <c r="M591" s="13"/>
      <c r="N591" s="13"/>
      <c r="O591" s="13"/>
    </row>
    <row r="592" spans="1:15" x14ac:dyDescent="0.25">
      <c r="A592" s="11"/>
      <c r="B592" s="11"/>
      <c r="C592" s="11"/>
      <c r="D592" s="11"/>
      <c r="E592" s="11"/>
      <c r="F592" s="12"/>
      <c r="G592" s="12"/>
      <c r="H592" s="12"/>
      <c r="I592" s="12"/>
      <c r="J592" s="12"/>
      <c r="K592" s="12"/>
      <c r="L592" s="13"/>
      <c r="M592" s="13"/>
      <c r="N592" s="13"/>
      <c r="O592" s="13"/>
    </row>
    <row r="593" spans="1:15" x14ac:dyDescent="0.25">
      <c r="A593" s="11"/>
      <c r="B593" s="11"/>
      <c r="C593" s="11"/>
      <c r="D593" s="11"/>
      <c r="E593" s="11"/>
      <c r="F593" s="12"/>
      <c r="G593" s="12"/>
      <c r="H593" s="12"/>
      <c r="I593" s="12"/>
      <c r="J593" s="12"/>
      <c r="K593" s="12"/>
      <c r="L593" s="13"/>
      <c r="M593" s="13"/>
      <c r="N593" s="13"/>
      <c r="O593" s="13"/>
    </row>
    <row r="594" spans="1:15" x14ac:dyDescent="0.25">
      <c r="A594" s="11"/>
      <c r="B594" s="11"/>
      <c r="C594" s="11"/>
      <c r="D594" s="11"/>
      <c r="E594" s="11"/>
      <c r="F594" s="12"/>
      <c r="G594" s="12"/>
      <c r="H594" s="12"/>
      <c r="I594" s="12"/>
      <c r="J594" s="12"/>
      <c r="K594" s="12"/>
      <c r="L594" s="13"/>
      <c r="M594" s="13"/>
      <c r="N594" s="13"/>
      <c r="O594" s="13"/>
    </row>
    <row r="595" spans="1:15" x14ac:dyDescent="0.25">
      <c r="A595" s="11"/>
      <c r="B595" s="11"/>
      <c r="C595" s="11"/>
      <c r="D595" s="11"/>
      <c r="E595" s="11"/>
      <c r="F595" s="12"/>
      <c r="G595" s="12"/>
      <c r="H595" s="12"/>
      <c r="I595" s="12"/>
      <c r="J595" s="12"/>
      <c r="K595" s="12"/>
      <c r="L595" s="13"/>
      <c r="M595" s="13"/>
      <c r="N595" s="13"/>
      <c r="O595" s="13"/>
    </row>
    <row r="596" spans="1:15" x14ac:dyDescent="0.25">
      <c r="A596" s="11"/>
      <c r="B596" s="11"/>
      <c r="C596" s="11"/>
      <c r="D596" s="11"/>
      <c r="E596" s="11"/>
      <c r="F596" s="12"/>
      <c r="G596" s="12"/>
      <c r="H596" s="12"/>
      <c r="I596" s="12"/>
      <c r="J596" s="12"/>
      <c r="K596" s="12"/>
      <c r="L596" s="13"/>
      <c r="M596" s="13"/>
      <c r="N596" s="13"/>
      <c r="O596" s="13"/>
    </row>
    <row r="597" spans="1:15" x14ac:dyDescent="0.25">
      <c r="A597" s="11"/>
      <c r="B597" s="11"/>
      <c r="C597" s="11"/>
      <c r="D597" s="11"/>
      <c r="E597" s="11"/>
      <c r="F597" s="12"/>
      <c r="G597" s="12"/>
      <c r="H597" s="12"/>
      <c r="I597" s="12"/>
      <c r="J597" s="12"/>
      <c r="K597" s="12"/>
      <c r="L597" s="13"/>
      <c r="M597" s="13"/>
      <c r="N597" s="13"/>
      <c r="O597" s="13"/>
    </row>
    <row r="598" spans="1:15" x14ac:dyDescent="0.25">
      <c r="A598" s="11"/>
      <c r="B598" s="11"/>
      <c r="C598" s="11"/>
      <c r="D598" s="11"/>
      <c r="E598" s="11"/>
      <c r="F598" s="12"/>
      <c r="G598" s="12"/>
      <c r="H598" s="12"/>
      <c r="I598" s="12"/>
      <c r="J598" s="12"/>
      <c r="K598" s="12"/>
      <c r="L598" s="13"/>
      <c r="M598" s="13"/>
      <c r="N598" s="13"/>
      <c r="O598" s="13"/>
    </row>
    <row r="599" spans="1:15" x14ac:dyDescent="0.25">
      <c r="A599" s="11"/>
      <c r="B599" s="11"/>
      <c r="C599" s="11"/>
      <c r="D599" s="11"/>
      <c r="E599" s="11"/>
      <c r="F599" s="12"/>
      <c r="G599" s="12"/>
      <c r="H599" s="12"/>
      <c r="I599" s="12"/>
      <c r="J599" s="12"/>
      <c r="K599" s="12"/>
      <c r="L599" s="13"/>
      <c r="M599" s="13"/>
      <c r="N599" s="13"/>
      <c r="O599" s="13"/>
    </row>
    <row r="600" spans="1:15" x14ac:dyDescent="0.25">
      <c r="A600" s="11"/>
      <c r="B600" s="11"/>
      <c r="C600" s="11"/>
      <c r="D600" s="11"/>
      <c r="E600" s="11"/>
      <c r="F600" s="12"/>
      <c r="G600" s="12"/>
      <c r="H600" s="12"/>
      <c r="I600" s="12"/>
      <c r="J600" s="12"/>
      <c r="K600" s="12"/>
      <c r="L600" s="13"/>
      <c r="M600" s="13"/>
      <c r="N600" s="13"/>
      <c r="O600" s="13"/>
    </row>
    <row r="601" spans="1:15" x14ac:dyDescent="0.25">
      <c r="A601" s="11"/>
      <c r="B601" s="11"/>
      <c r="C601" s="11"/>
      <c r="D601" s="11"/>
      <c r="E601" s="11"/>
      <c r="F601" s="12"/>
      <c r="G601" s="12"/>
      <c r="H601" s="12"/>
      <c r="I601" s="12"/>
      <c r="J601" s="12"/>
      <c r="K601" s="12"/>
      <c r="L601" s="13"/>
      <c r="M601" s="13"/>
      <c r="N601" s="13"/>
      <c r="O601" s="13"/>
    </row>
    <row r="602" spans="1:15" x14ac:dyDescent="0.25">
      <c r="A602" s="11"/>
      <c r="B602" s="11"/>
      <c r="C602" s="11"/>
      <c r="D602" s="11"/>
      <c r="E602" s="11"/>
      <c r="F602" s="12"/>
      <c r="G602" s="12"/>
      <c r="H602" s="12"/>
      <c r="I602" s="12"/>
      <c r="J602" s="12"/>
      <c r="K602" s="12"/>
      <c r="L602" s="13"/>
      <c r="M602" s="13"/>
      <c r="N602" s="13"/>
      <c r="O602" s="13"/>
    </row>
    <row r="603" spans="1:15" x14ac:dyDescent="0.25">
      <c r="A603" s="11"/>
      <c r="B603" s="11"/>
      <c r="C603" s="11"/>
      <c r="D603" s="11"/>
      <c r="E603" s="11"/>
      <c r="F603" s="12"/>
      <c r="G603" s="12"/>
      <c r="H603" s="12"/>
      <c r="I603" s="12"/>
      <c r="J603" s="12"/>
      <c r="K603" s="12"/>
      <c r="L603" s="13"/>
      <c r="M603" s="13"/>
      <c r="N603" s="13"/>
      <c r="O603" s="13"/>
    </row>
  </sheetData>
  <mergeCells count="2">
    <mergeCell ref="A4:O4"/>
    <mergeCell ref="A181:O181"/>
  </mergeCells>
  <pageMargins left="0.7" right="0.7" top="0.78740157499999996" bottom="0.78740157499999996" header="0.3" footer="0.3"/>
  <pageSetup paperSize="9" scale="2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opLeftCell="A52" zoomScaleNormal="100" workbookViewId="0">
      <selection activeCell="A59" sqref="A59:O59"/>
    </sheetView>
  </sheetViews>
  <sheetFormatPr defaultRowHeight="15.75" x14ac:dyDescent="0.25"/>
  <cols>
    <col min="1" max="1" width="5.5" style="14" customWidth="1"/>
    <col min="2" max="2" width="5.375" style="14" customWidth="1"/>
    <col min="3" max="3" width="6.125" style="14" customWidth="1"/>
    <col min="4" max="4" width="17.25" style="14" customWidth="1"/>
    <col min="5" max="5" width="19.75" style="14" customWidth="1"/>
    <col min="6" max="6" width="13.25" style="14" customWidth="1"/>
    <col min="7" max="8" width="13" style="14" customWidth="1"/>
    <col min="9" max="9" width="13.125" style="14" customWidth="1"/>
    <col min="10" max="10" width="13.5" style="14" customWidth="1"/>
    <col min="11" max="11" width="14.875" style="14" bestFit="1" customWidth="1"/>
    <col min="12" max="12" width="44.125" style="14" bestFit="1" customWidth="1"/>
    <col min="13" max="13" width="60.125" style="14" bestFit="1" customWidth="1"/>
    <col min="14" max="14" width="77.875" style="14" bestFit="1" customWidth="1"/>
    <col min="15" max="15" width="49.625" style="14" bestFit="1" customWidth="1"/>
    <col min="16" max="16384" width="9" style="14"/>
  </cols>
  <sheetData>
    <row r="1" spans="1:15" ht="21" x14ac:dyDescent="0.35">
      <c r="A1" s="54" t="s">
        <v>666</v>
      </c>
    </row>
    <row r="3" spans="1:15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477</v>
      </c>
      <c r="K3" s="37" t="s">
        <v>485</v>
      </c>
      <c r="L3" s="38" t="s">
        <v>6</v>
      </c>
      <c r="M3" s="38" t="s">
        <v>5</v>
      </c>
      <c r="N3" s="38" t="s">
        <v>7</v>
      </c>
      <c r="O3" s="38" t="s">
        <v>8</v>
      </c>
    </row>
    <row r="4" spans="1:15" x14ac:dyDescent="0.25">
      <c r="A4" s="93" t="s">
        <v>681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 x14ac:dyDescent="0.25">
      <c r="A5" s="6">
        <v>8</v>
      </c>
      <c r="B5" s="6">
        <v>6171</v>
      </c>
      <c r="C5" s="6">
        <v>2111</v>
      </c>
      <c r="D5" s="6"/>
      <c r="E5" s="6"/>
      <c r="F5" s="7">
        <v>23.516999999999999</v>
      </c>
      <c r="G5" s="7">
        <v>18.632000000000001</v>
      </c>
      <c r="H5" s="7">
        <v>2100</v>
      </c>
      <c r="I5" s="7">
        <v>8.9160000000000004</v>
      </c>
      <c r="J5" s="7">
        <v>100</v>
      </c>
      <c r="K5" s="27"/>
      <c r="L5" s="8"/>
      <c r="M5" s="8" t="s">
        <v>45</v>
      </c>
      <c r="N5" s="8"/>
      <c r="O5" s="8" t="s">
        <v>47</v>
      </c>
    </row>
    <row r="6" spans="1:15" x14ac:dyDescent="0.25">
      <c r="A6" s="6">
        <v>8</v>
      </c>
      <c r="B6" s="6">
        <v>6171</v>
      </c>
      <c r="C6" s="6">
        <v>2132</v>
      </c>
      <c r="D6" s="6"/>
      <c r="E6" s="6"/>
      <c r="F6" s="7">
        <v>19.86</v>
      </c>
      <c r="G6" s="7">
        <v>28.390999999999998</v>
      </c>
      <c r="H6" s="7">
        <v>20</v>
      </c>
      <c r="I6" s="7">
        <v>2.617</v>
      </c>
      <c r="J6" s="27"/>
      <c r="K6" s="27"/>
      <c r="L6" s="8"/>
      <c r="M6" s="8" t="s">
        <v>122</v>
      </c>
      <c r="N6" s="8"/>
      <c r="O6" s="8" t="s">
        <v>47</v>
      </c>
    </row>
    <row r="7" spans="1:15" x14ac:dyDescent="0.25">
      <c r="A7" s="6">
        <v>8</v>
      </c>
      <c r="B7" s="6">
        <v>6171</v>
      </c>
      <c r="C7" s="6">
        <v>2212</v>
      </c>
      <c r="D7" s="6"/>
      <c r="E7" s="6"/>
      <c r="F7" s="7">
        <v>2</v>
      </c>
      <c r="G7" s="7">
        <v>0</v>
      </c>
      <c r="H7" s="7">
        <v>0</v>
      </c>
      <c r="I7" s="7">
        <v>0</v>
      </c>
      <c r="J7" s="27"/>
      <c r="K7" s="27"/>
      <c r="L7" s="8"/>
      <c r="M7" s="8" t="s">
        <v>48</v>
      </c>
      <c r="N7" s="8"/>
      <c r="O7" s="8" t="s">
        <v>47</v>
      </c>
    </row>
    <row r="8" spans="1:15" x14ac:dyDescent="0.25">
      <c r="A8" s="6">
        <v>8</v>
      </c>
      <c r="B8" s="6">
        <v>6171</v>
      </c>
      <c r="C8" s="6">
        <v>2324</v>
      </c>
      <c r="D8" s="6"/>
      <c r="E8" s="6"/>
      <c r="F8" s="7">
        <v>7.73</v>
      </c>
      <c r="G8" s="7">
        <v>23.872</v>
      </c>
      <c r="H8" s="7">
        <v>0</v>
      </c>
      <c r="I8" s="7">
        <v>17.9633</v>
      </c>
      <c r="J8" s="27"/>
      <c r="K8" s="27"/>
      <c r="L8" s="8"/>
      <c r="M8" s="8" t="s">
        <v>49</v>
      </c>
      <c r="N8" s="8"/>
      <c r="O8" s="8" t="s">
        <v>47</v>
      </c>
    </row>
    <row r="9" spans="1:15" x14ac:dyDescent="0.25">
      <c r="A9" s="6">
        <v>8</v>
      </c>
      <c r="B9" s="6"/>
      <c r="C9" s="6">
        <v>1361</v>
      </c>
      <c r="D9" s="6"/>
      <c r="E9" s="6"/>
      <c r="F9" s="7">
        <v>404.01</v>
      </c>
      <c r="G9" s="7">
        <v>321.83999999999997</v>
      </c>
      <c r="H9" s="7">
        <v>1000</v>
      </c>
      <c r="I9" s="7">
        <v>114.36</v>
      </c>
      <c r="J9" s="7">
        <v>500</v>
      </c>
      <c r="K9" s="27"/>
      <c r="L9" s="8"/>
      <c r="M9" s="8" t="s">
        <v>32</v>
      </c>
      <c r="N9" s="8"/>
      <c r="O9" s="8"/>
    </row>
    <row r="10" spans="1:15" x14ac:dyDescent="0.25">
      <c r="A10" s="6">
        <v>8</v>
      </c>
      <c r="B10" s="6"/>
      <c r="C10" s="6">
        <v>2460</v>
      </c>
      <c r="D10" s="6"/>
      <c r="E10" s="6"/>
      <c r="F10" s="7">
        <v>17</v>
      </c>
      <c r="G10" s="7">
        <v>35.5</v>
      </c>
      <c r="H10" s="7">
        <v>0</v>
      </c>
      <c r="I10" s="7">
        <v>3.5</v>
      </c>
      <c r="J10" s="27"/>
      <c r="K10" s="27"/>
      <c r="L10" s="8"/>
      <c r="M10" s="8" t="s">
        <v>363</v>
      </c>
      <c r="N10" s="8"/>
      <c r="O10" s="8"/>
    </row>
    <row r="11" spans="1:15" x14ac:dyDescent="0.25">
      <c r="A11" s="6">
        <v>8</v>
      </c>
      <c r="B11" s="6"/>
      <c r="C11" s="6">
        <v>4111</v>
      </c>
      <c r="D11" s="6"/>
      <c r="E11" s="6">
        <v>98216</v>
      </c>
      <c r="F11" s="7">
        <v>186</v>
      </c>
      <c r="G11" s="7">
        <v>0</v>
      </c>
      <c r="H11" s="7">
        <v>0</v>
      </c>
      <c r="I11" s="7">
        <v>0</v>
      </c>
      <c r="J11" s="27"/>
      <c r="K11" s="27"/>
      <c r="L11" s="8"/>
      <c r="M11" s="8" t="s">
        <v>229</v>
      </c>
      <c r="N11" s="8" t="s">
        <v>294</v>
      </c>
      <c r="O11" s="8"/>
    </row>
    <row r="12" spans="1:15" x14ac:dyDescent="0.25">
      <c r="A12" s="6">
        <v>8</v>
      </c>
      <c r="B12" s="6"/>
      <c r="C12" s="6">
        <v>4116</v>
      </c>
      <c r="D12" s="6"/>
      <c r="E12" s="6">
        <v>4428</v>
      </c>
      <c r="F12" s="7">
        <v>0</v>
      </c>
      <c r="G12" s="7">
        <v>2</v>
      </c>
      <c r="H12" s="7">
        <v>0</v>
      </c>
      <c r="I12" s="7">
        <v>0</v>
      </c>
      <c r="J12" s="27"/>
      <c r="K12" s="27"/>
      <c r="L12" s="8"/>
      <c r="M12" s="8" t="s">
        <v>166</v>
      </c>
      <c r="N12" s="8" t="s">
        <v>295</v>
      </c>
      <c r="O12" s="8"/>
    </row>
    <row r="13" spans="1:15" x14ac:dyDescent="0.25">
      <c r="A13" s="6">
        <v>8</v>
      </c>
      <c r="B13" s="6"/>
      <c r="C13" s="6">
        <v>4116</v>
      </c>
      <c r="D13" s="6"/>
      <c r="E13" s="6">
        <v>13010</v>
      </c>
      <c r="F13" s="7">
        <v>0</v>
      </c>
      <c r="G13" s="7">
        <v>0</v>
      </c>
      <c r="H13" s="7">
        <v>6</v>
      </c>
      <c r="I13" s="7">
        <v>6</v>
      </c>
      <c r="J13" s="27"/>
      <c r="K13" s="27"/>
      <c r="L13" s="8"/>
      <c r="M13" s="8" t="s">
        <v>166</v>
      </c>
      <c r="N13" s="8" t="s">
        <v>168</v>
      </c>
      <c r="O13" s="8"/>
    </row>
    <row r="14" spans="1:15" x14ac:dyDescent="0.25">
      <c r="A14" s="6">
        <v>8</v>
      </c>
      <c r="B14" s="6"/>
      <c r="C14" s="6">
        <v>4116</v>
      </c>
      <c r="D14" s="6"/>
      <c r="E14" s="6">
        <v>13011</v>
      </c>
      <c r="F14" s="7">
        <v>0</v>
      </c>
      <c r="G14" s="7">
        <v>136</v>
      </c>
      <c r="H14" s="7">
        <v>0</v>
      </c>
      <c r="I14" s="7">
        <v>0</v>
      </c>
      <c r="J14" s="27"/>
      <c r="K14" s="27"/>
      <c r="L14" s="8"/>
      <c r="M14" s="8" t="s">
        <v>166</v>
      </c>
      <c r="N14" s="8" t="s">
        <v>169</v>
      </c>
      <c r="O14" s="8"/>
    </row>
    <row r="15" spans="1:15" x14ac:dyDescent="0.25">
      <c r="A15" s="6">
        <v>8</v>
      </c>
      <c r="B15" s="6"/>
      <c r="C15" s="6">
        <v>4116</v>
      </c>
      <c r="D15" s="6"/>
      <c r="E15" s="6">
        <v>14013</v>
      </c>
      <c r="F15" s="7">
        <v>0</v>
      </c>
      <c r="G15" s="7">
        <v>335.74452000000002</v>
      </c>
      <c r="H15" s="7">
        <v>0</v>
      </c>
      <c r="I15" s="7">
        <v>222.01575</v>
      </c>
      <c r="J15" s="27"/>
      <c r="K15" s="27"/>
      <c r="L15" s="8"/>
      <c r="M15" s="8" t="s">
        <v>166</v>
      </c>
      <c r="N15" s="8" t="s">
        <v>552</v>
      </c>
      <c r="O15" s="8"/>
    </row>
    <row r="16" spans="1:15" x14ac:dyDescent="0.25">
      <c r="A16" s="6">
        <v>8</v>
      </c>
      <c r="B16" s="6"/>
      <c r="C16" s="6">
        <v>4121</v>
      </c>
      <c r="D16" s="6"/>
      <c r="E16" s="6"/>
      <c r="F16" s="7">
        <v>120</v>
      </c>
      <c r="G16" s="7">
        <v>95.5</v>
      </c>
      <c r="H16" s="7">
        <v>0</v>
      </c>
      <c r="I16" s="7">
        <v>94.5</v>
      </c>
      <c r="J16" s="27"/>
      <c r="K16" s="27"/>
      <c r="L16" s="8"/>
      <c r="M16" s="8" t="s">
        <v>262</v>
      </c>
      <c r="N16" s="8"/>
      <c r="O16" s="8"/>
    </row>
    <row r="17" spans="1:15" x14ac:dyDescent="0.25">
      <c r="A17" s="6"/>
      <c r="B17" s="6"/>
      <c r="C17" s="6"/>
      <c r="D17" s="6"/>
      <c r="E17" s="6"/>
      <c r="F17" s="7"/>
      <c r="G17" s="7"/>
      <c r="H17" s="7"/>
      <c r="I17" s="7"/>
      <c r="J17" s="27"/>
      <c r="K17" s="27"/>
      <c r="L17" s="8"/>
      <c r="M17" s="8"/>
      <c r="N17" s="8"/>
      <c r="O17" s="8"/>
    </row>
    <row r="18" spans="1:15" x14ac:dyDescent="0.25">
      <c r="A18" s="22"/>
      <c r="B18" s="22" t="s">
        <v>611</v>
      </c>
      <c r="C18" s="22"/>
      <c r="D18" s="22"/>
      <c r="E18" s="22"/>
      <c r="F18" s="24">
        <v>780.11699999999996</v>
      </c>
      <c r="G18" s="24">
        <v>997.47951999999987</v>
      </c>
      <c r="H18" s="24">
        <v>3126</v>
      </c>
      <c r="I18" s="24">
        <v>469.87205</v>
      </c>
      <c r="J18" s="24">
        <f>SUM(J4:J17)</f>
        <v>600</v>
      </c>
      <c r="K18" s="24"/>
      <c r="L18" s="23"/>
      <c r="M18" s="23"/>
      <c r="N18" s="23"/>
      <c r="O18" s="23"/>
    </row>
    <row r="19" spans="1:15" x14ac:dyDescent="0.25">
      <c r="A19" s="6"/>
      <c r="B19" s="6"/>
      <c r="C19" s="6"/>
      <c r="D19" s="6"/>
      <c r="E19" s="6"/>
      <c r="F19" s="7"/>
      <c r="G19" s="7"/>
      <c r="H19" s="7"/>
      <c r="I19" s="7"/>
      <c r="J19" s="27"/>
      <c r="K19" s="27"/>
      <c r="L19" s="8"/>
      <c r="M19" s="8"/>
      <c r="N19" s="8"/>
      <c r="O19" s="8"/>
    </row>
    <row r="20" spans="1:15" x14ac:dyDescent="0.25">
      <c r="A20" s="6">
        <v>8</v>
      </c>
      <c r="B20" s="6">
        <v>6171</v>
      </c>
      <c r="C20" s="6">
        <v>2329</v>
      </c>
      <c r="D20" s="6">
        <v>801</v>
      </c>
      <c r="E20" s="6"/>
      <c r="F20" s="7">
        <v>0</v>
      </c>
      <c r="G20" s="7">
        <v>0</v>
      </c>
      <c r="H20" s="7">
        <v>0</v>
      </c>
      <c r="I20" s="7">
        <v>13.114750000000001</v>
      </c>
      <c r="J20" s="27"/>
      <c r="K20" s="27"/>
      <c r="L20" s="8" t="s">
        <v>612</v>
      </c>
      <c r="M20" s="8" t="s">
        <v>53</v>
      </c>
      <c r="N20" s="8"/>
      <c r="O20" s="8" t="s">
        <v>47</v>
      </c>
    </row>
    <row r="21" spans="1:15" x14ac:dyDescent="0.25">
      <c r="A21" s="6"/>
      <c r="B21" s="6"/>
      <c r="C21" s="6"/>
      <c r="D21" s="6"/>
      <c r="E21" s="6"/>
      <c r="F21" s="7"/>
      <c r="G21" s="7"/>
      <c r="H21" s="7"/>
      <c r="I21" s="7"/>
      <c r="J21" s="27"/>
      <c r="K21" s="27"/>
      <c r="L21" s="8"/>
      <c r="M21" s="8"/>
      <c r="N21" s="8"/>
      <c r="O21" s="8"/>
    </row>
    <row r="22" spans="1:15" x14ac:dyDescent="0.25">
      <c r="A22" s="22"/>
      <c r="B22" s="22" t="s">
        <v>612</v>
      </c>
      <c r="C22" s="22"/>
      <c r="D22" s="22"/>
      <c r="E22" s="22"/>
      <c r="F22" s="24">
        <v>0</v>
      </c>
      <c r="G22" s="24">
        <v>0</v>
      </c>
      <c r="H22" s="24">
        <v>0</v>
      </c>
      <c r="I22" s="24">
        <v>13.114750000000001</v>
      </c>
      <c r="J22" s="24">
        <f>SUM(J19:J21)</f>
        <v>0</v>
      </c>
      <c r="K22" s="24"/>
      <c r="L22" s="23"/>
      <c r="M22" s="23"/>
      <c r="N22" s="23"/>
      <c r="O22" s="23"/>
    </row>
    <row r="23" spans="1:15" x14ac:dyDescent="0.25">
      <c r="A23" s="6"/>
      <c r="B23" s="6"/>
      <c r="C23" s="6"/>
      <c r="D23" s="6"/>
      <c r="E23" s="6"/>
      <c r="F23" s="7"/>
      <c r="G23" s="7"/>
      <c r="H23" s="7"/>
      <c r="I23" s="7"/>
      <c r="J23" s="27"/>
      <c r="K23" s="27"/>
      <c r="L23" s="8"/>
      <c r="M23" s="8"/>
      <c r="N23" s="8"/>
      <c r="O23" s="8"/>
    </row>
    <row r="24" spans="1:15" x14ac:dyDescent="0.25">
      <c r="A24" s="6">
        <v>8</v>
      </c>
      <c r="B24" s="6">
        <v>6171</v>
      </c>
      <c r="C24" s="6">
        <v>2111</v>
      </c>
      <c r="D24" s="6">
        <v>805</v>
      </c>
      <c r="E24" s="6"/>
      <c r="F24" s="7">
        <v>1794.768</v>
      </c>
      <c r="G24" s="7">
        <v>1830.116</v>
      </c>
      <c r="H24" s="7">
        <v>0</v>
      </c>
      <c r="I24" s="7">
        <v>982.30200000000002</v>
      </c>
      <c r="J24" s="7">
        <v>2000</v>
      </c>
      <c r="K24" s="27"/>
      <c r="L24" s="8" t="s">
        <v>613</v>
      </c>
      <c r="M24" s="8" t="s">
        <v>45</v>
      </c>
      <c r="N24" s="8"/>
      <c r="O24" s="8" t="s">
        <v>47</v>
      </c>
    </row>
    <row r="25" spans="1:15" x14ac:dyDescent="0.25">
      <c r="A25" s="6"/>
      <c r="B25" s="6"/>
      <c r="C25" s="6"/>
      <c r="D25" s="6"/>
      <c r="E25" s="6"/>
      <c r="F25" s="7"/>
      <c r="G25" s="7"/>
      <c r="H25" s="7"/>
      <c r="I25" s="7"/>
      <c r="J25" s="27"/>
      <c r="K25" s="27"/>
      <c r="L25" s="8"/>
      <c r="M25" s="8"/>
      <c r="N25" s="8"/>
      <c r="O25" s="8"/>
    </row>
    <row r="26" spans="1:15" x14ac:dyDescent="0.25">
      <c r="A26" s="22"/>
      <c r="B26" s="22" t="s">
        <v>613</v>
      </c>
      <c r="C26" s="22"/>
      <c r="D26" s="22"/>
      <c r="E26" s="22"/>
      <c r="F26" s="24">
        <v>1794.768</v>
      </c>
      <c r="G26" s="24">
        <v>1830.116</v>
      </c>
      <c r="H26" s="24">
        <v>0</v>
      </c>
      <c r="I26" s="24">
        <v>982.30200000000002</v>
      </c>
      <c r="J26" s="24">
        <f>SUM(J23:J25)</f>
        <v>2000</v>
      </c>
      <c r="K26" s="24"/>
      <c r="L26" s="23"/>
      <c r="M26" s="23"/>
      <c r="N26" s="23"/>
      <c r="O26" s="23"/>
    </row>
    <row r="27" spans="1:15" x14ac:dyDescent="0.25">
      <c r="A27" s="6"/>
      <c r="B27" s="6"/>
      <c r="C27" s="6"/>
      <c r="D27" s="6"/>
      <c r="E27" s="6"/>
      <c r="F27" s="7"/>
      <c r="G27" s="7"/>
      <c r="H27" s="7"/>
      <c r="I27" s="7"/>
      <c r="J27" s="27"/>
      <c r="K27" s="27"/>
      <c r="L27" s="8"/>
      <c r="M27" s="8"/>
      <c r="N27" s="8"/>
      <c r="O27" s="8"/>
    </row>
    <row r="28" spans="1:15" x14ac:dyDescent="0.25">
      <c r="A28" s="6">
        <v>8</v>
      </c>
      <c r="B28" s="6"/>
      <c r="C28" s="6">
        <v>1361</v>
      </c>
      <c r="D28" s="6">
        <v>806</v>
      </c>
      <c r="E28" s="6"/>
      <c r="F28" s="7">
        <v>424.13</v>
      </c>
      <c r="G28" s="7">
        <v>288.05</v>
      </c>
      <c r="H28" s="7">
        <v>0</v>
      </c>
      <c r="I28" s="7">
        <v>113.76</v>
      </c>
      <c r="J28" s="7">
        <v>200</v>
      </c>
      <c r="K28" s="27"/>
      <c r="L28" s="8" t="s">
        <v>614</v>
      </c>
      <c r="M28" s="8" t="s">
        <v>32</v>
      </c>
      <c r="N28" s="8"/>
      <c r="O28" s="8"/>
    </row>
    <row r="29" spans="1:15" x14ac:dyDescent="0.25">
      <c r="A29" s="6"/>
      <c r="B29" s="6"/>
      <c r="C29" s="6"/>
      <c r="D29" s="6"/>
      <c r="E29" s="6"/>
      <c r="F29" s="7"/>
      <c r="G29" s="7"/>
      <c r="H29" s="7"/>
      <c r="I29" s="7"/>
      <c r="J29" s="27"/>
      <c r="K29" s="27"/>
      <c r="L29" s="8"/>
      <c r="M29" s="8"/>
      <c r="N29" s="8"/>
      <c r="O29" s="8"/>
    </row>
    <row r="30" spans="1:15" x14ac:dyDescent="0.25">
      <c r="A30" s="22"/>
      <c r="B30" s="22" t="s">
        <v>614</v>
      </c>
      <c r="C30" s="22"/>
      <c r="D30" s="22"/>
      <c r="E30" s="22"/>
      <c r="F30" s="24">
        <v>424.13</v>
      </c>
      <c r="G30" s="24">
        <v>288.05</v>
      </c>
      <c r="H30" s="24">
        <v>0</v>
      </c>
      <c r="I30" s="24">
        <v>113.76</v>
      </c>
      <c r="J30" s="24">
        <f>SUM(J27:J29)</f>
        <v>200</v>
      </c>
      <c r="K30" s="24"/>
      <c r="L30" s="23"/>
      <c r="M30" s="23"/>
      <c r="N30" s="23"/>
      <c r="O30" s="23"/>
    </row>
    <row r="31" spans="1:15" x14ac:dyDescent="0.25">
      <c r="A31" s="6"/>
      <c r="B31" s="6"/>
      <c r="C31" s="6"/>
      <c r="D31" s="6"/>
      <c r="E31" s="6"/>
      <c r="F31" s="7"/>
      <c r="G31" s="7"/>
      <c r="H31" s="7"/>
      <c r="I31" s="7"/>
      <c r="J31" s="27"/>
      <c r="K31" s="27"/>
      <c r="L31" s="8"/>
      <c r="M31" s="8"/>
      <c r="N31" s="8"/>
      <c r="O31" s="8"/>
    </row>
    <row r="32" spans="1:15" x14ac:dyDescent="0.25">
      <c r="A32" s="6">
        <v>8</v>
      </c>
      <c r="B32" s="6">
        <v>6171</v>
      </c>
      <c r="C32" s="6">
        <v>2324</v>
      </c>
      <c r="D32" s="6">
        <v>811</v>
      </c>
      <c r="E32" s="6"/>
      <c r="F32" s="7">
        <v>4.0763600000000002</v>
      </c>
      <c r="G32" s="7">
        <v>18.02637</v>
      </c>
      <c r="H32" s="7">
        <v>0</v>
      </c>
      <c r="I32" s="7">
        <v>5.6</v>
      </c>
      <c r="J32" s="27"/>
      <c r="K32" s="27"/>
      <c r="L32" s="8" t="s">
        <v>615</v>
      </c>
      <c r="M32" s="8" t="s">
        <v>49</v>
      </c>
      <c r="N32" s="8"/>
      <c r="O32" s="8" t="s">
        <v>47</v>
      </c>
    </row>
    <row r="33" spans="1:15" x14ac:dyDescent="0.25">
      <c r="A33" s="6">
        <v>8</v>
      </c>
      <c r="B33" s="6"/>
      <c r="C33" s="6">
        <v>4116</v>
      </c>
      <c r="D33" s="6">
        <v>811</v>
      </c>
      <c r="E33" s="6">
        <v>13010</v>
      </c>
      <c r="F33" s="7">
        <v>0</v>
      </c>
      <c r="G33" s="7">
        <v>16</v>
      </c>
      <c r="H33" s="7">
        <v>0</v>
      </c>
      <c r="I33" s="7">
        <v>0</v>
      </c>
      <c r="J33" s="27"/>
      <c r="K33" s="27"/>
      <c r="L33" s="8" t="s">
        <v>615</v>
      </c>
      <c r="M33" s="8" t="s">
        <v>166</v>
      </c>
      <c r="N33" s="8" t="s">
        <v>168</v>
      </c>
      <c r="O33" s="8"/>
    </row>
    <row r="34" spans="1:15" x14ac:dyDescent="0.25">
      <c r="A34" s="6">
        <v>8</v>
      </c>
      <c r="B34" s="6"/>
      <c r="C34" s="6">
        <v>4116</v>
      </c>
      <c r="D34" s="6">
        <v>811</v>
      </c>
      <c r="E34" s="6">
        <v>13011</v>
      </c>
      <c r="F34" s="7">
        <v>0</v>
      </c>
      <c r="G34" s="7">
        <v>3</v>
      </c>
      <c r="H34" s="7">
        <v>0</v>
      </c>
      <c r="I34" s="7">
        <v>0</v>
      </c>
      <c r="J34" s="27"/>
      <c r="K34" s="27"/>
      <c r="L34" s="8" t="s">
        <v>615</v>
      </c>
      <c r="M34" s="8" t="s">
        <v>166</v>
      </c>
      <c r="N34" s="8" t="s">
        <v>169</v>
      </c>
      <c r="O34" s="8"/>
    </row>
    <row r="35" spans="1:15" x14ac:dyDescent="0.25">
      <c r="A35" s="6">
        <v>8</v>
      </c>
      <c r="B35" s="6"/>
      <c r="C35" s="6">
        <v>4116</v>
      </c>
      <c r="D35" s="6">
        <v>811</v>
      </c>
      <c r="E35" s="6">
        <v>27003</v>
      </c>
      <c r="F35" s="7">
        <v>88.070999999999998</v>
      </c>
      <c r="G35" s="7">
        <v>0</v>
      </c>
      <c r="H35" s="7">
        <v>0</v>
      </c>
      <c r="I35" s="7">
        <v>0</v>
      </c>
      <c r="J35" s="27"/>
      <c r="K35" s="27"/>
      <c r="L35" s="8" t="s">
        <v>615</v>
      </c>
      <c r="M35" s="8" t="s">
        <v>166</v>
      </c>
      <c r="N35" s="8" t="s">
        <v>616</v>
      </c>
      <c r="O35" s="8"/>
    </row>
    <row r="36" spans="1:15" x14ac:dyDescent="0.25">
      <c r="A36" s="6"/>
      <c r="B36" s="6"/>
      <c r="C36" s="6"/>
      <c r="D36" s="6"/>
      <c r="E36" s="6"/>
      <c r="F36" s="7"/>
      <c r="G36" s="7"/>
      <c r="H36" s="7"/>
      <c r="I36" s="7"/>
      <c r="J36" s="27"/>
      <c r="K36" s="27"/>
      <c r="L36" s="8"/>
      <c r="M36" s="8"/>
      <c r="N36" s="8"/>
      <c r="O36" s="8"/>
    </row>
    <row r="37" spans="1:15" x14ac:dyDescent="0.25">
      <c r="A37" s="22"/>
      <c r="B37" s="22" t="s">
        <v>615</v>
      </c>
      <c r="C37" s="22"/>
      <c r="D37" s="22"/>
      <c r="E37" s="22"/>
      <c r="F37" s="24">
        <v>92.147359999999992</v>
      </c>
      <c r="G37" s="24">
        <v>37.02637</v>
      </c>
      <c r="H37" s="24">
        <v>0</v>
      </c>
      <c r="I37" s="24">
        <v>5.6</v>
      </c>
      <c r="J37" s="24">
        <f>SUM(J31:J36)</f>
        <v>0</v>
      </c>
      <c r="K37" s="24"/>
      <c r="L37" s="23"/>
      <c r="M37" s="23"/>
      <c r="N37" s="23"/>
      <c r="O37" s="23"/>
    </row>
    <row r="38" spans="1:15" x14ac:dyDescent="0.25">
      <c r="A38" s="6"/>
      <c r="B38" s="6"/>
      <c r="C38" s="6"/>
      <c r="D38" s="6"/>
      <c r="E38" s="6"/>
      <c r="F38" s="7"/>
      <c r="G38" s="7"/>
      <c r="H38" s="7"/>
      <c r="I38" s="7"/>
      <c r="J38" s="27"/>
      <c r="K38" s="27"/>
      <c r="L38" s="8"/>
      <c r="M38" s="8"/>
      <c r="N38" s="8"/>
      <c r="O38" s="8"/>
    </row>
    <row r="39" spans="1:15" x14ac:dyDescent="0.25">
      <c r="A39" s="6">
        <v>8</v>
      </c>
      <c r="B39" s="6">
        <v>6171</v>
      </c>
      <c r="C39" s="6">
        <v>2111</v>
      </c>
      <c r="D39" s="6">
        <v>812</v>
      </c>
      <c r="E39" s="6"/>
      <c r="F39" s="7">
        <v>22.79053</v>
      </c>
      <c r="G39" s="7">
        <v>0.8105</v>
      </c>
      <c r="H39" s="7">
        <v>0</v>
      </c>
      <c r="I39" s="7">
        <v>0</v>
      </c>
      <c r="J39" s="27"/>
      <c r="K39" s="27"/>
      <c r="L39" s="8" t="s">
        <v>617</v>
      </c>
      <c r="M39" s="8" t="s">
        <v>45</v>
      </c>
      <c r="N39" s="8"/>
      <c r="O39" s="8" t="s">
        <v>47</v>
      </c>
    </row>
    <row r="40" spans="1:15" x14ac:dyDescent="0.25">
      <c r="A40" s="6">
        <v>8</v>
      </c>
      <c r="B40" s="6">
        <v>6171</v>
      </c>
      <c r="C40" s="6">
        <v>2112</v>
      </c>
      <c r="D40" s="6">
        <v>812</v>
      </c>
      <c r="E40" s="6"/>
      <c r="F40" s="7">
        <v>0</v>
      </c>
      <c r="G40" s="7">
        <v>0</v>
      </c>
      <c r="H40" s="7">
        <v>0</v>
      </c>
      <c r="I40" s="7">
        <v>13.510999999999999</v>
      </c>
      <c r="J40" s="27"/>
      <c r="K40" s="27"/>
      <c r="L40" s="8" t="s">
        <v>617</v>
      </c>
      <c r="M40" s="8" t="s">
        <v>618</v>
      </c>
      <c r="N40" s="8"/>
      <c r="O40" s="8" t="s">
        <v>47</v>
      </c>
    </row>
    <row r="41" spans="1:15" x14ac:dyDescent="0.25">
      <c r="A41" s="6">
        <v>8</v>
      </c>
      <c r="B41" s="6">
        <v>6171</v>
      </c>
      <c r="C41" s="6">
        <v>2133</v>
      </c>
      <c r="D41" s="6">
        <v>812</v>
      </c>
      <c r="E41" s="6"/>
      <c r="F41" s="7">
        <v>5.64</v>
      </c>
      <c r="G41" s="7">
        <v>5.032</v>
      </c>
      <c r="H41" s="7">
        <v>0</v>
      </c>
      <c r="I41" s="7">
        <v>1.081</v>
      </c>
      <c r="J41" s="27"/>
      <c r="K41" s="27"/>
      <c r="L41" s="8" t="s">
        <v>617</v>
      </c>
      <c r="M41" s="8" t="s">
        <v>125</v>
      </c>
      <c r="N41" s="8"/>
      <c r="O41" s="8" t="s">
        <v>47</v>
      </c>
    </row>
    <row r="42" spans="1:15" x14ac:dyDescent="0.25">
      <c r="A42" s="6">
        <v>8</v>
      </c>
      <c r="B42" s="6">
        <v>6171</v>
      </c>
      <c r="C42" s="6">
        <v>2310</v>
      </c>
      <c r="D42" s="6">
        <v>812</v>
      </c>
      <c r="E42" s="6"/>
      <c r="F42" s="7">
        <v>10.564209999999999</v>
      </c>
      <c r="G42" s="7">
        <v>48.274500000000003</v>
      </c>
      <c r="H42" s="7">
        <v>0</v>
      </c>
      <c r="I42" s="7">
        <v>8.19</v>
      </c>
      <c r="J42" s="27"/>
      <c r="K42" s="27"/>
      <c r="L42" s="8" t="s">
        <v>617</v>
      </c>
      <c r="M42" s="8" t="s">
        <v>133</v>
      </c>
      <c r="N42" s="8"/>
      <c r="O42" s="8" t="s">
        <v>47</v>
      </c>
    </row>
    <row r="43" spans="1:15" x14ac:dyDescent="0.25">
      <c r="A43" s="6">
        <v>8</v>
      </c>
      <c r="B43" s="6">
        <v>6171</v>
      </c>
      <c r="C43" s="6">
        <v>2322</v>
      </c>
      <c r="D43" s="6">
        <v>812</v>
      </c>
      <c r="E43" s="6"/>
      <c r="F43" s="7">
        <v>144.18100000000001</v>
      </c>
      <c r="G43" s="7">
        <v>205.86699999999999</v>
      </c>
      <c r="H43" s="7">
        <v>0</v>
      </c>
      <c r="I43" s="7">
        <v>73.227999999999994</v>
      </c>
      <c r="J43" s="27"/>
      <c r="K43" s="27"/>
      <c r="L43" s="8" t="s">
        <v>617</v>
      </c>
      <c r="M43" s="8" t="s">
        <v>126</v>
      </c>
      <c r="N43" s="8"/>
      <c r="O43" s="8" t="s">
        <v>47</v>
      </c>
    </row>
    <row r="44" spans="1:15" x14ac:dyDescent="0.25">
      <c r="A44" s="6">
        <v>8</v>
      </c>
      <c r="B44" s="6">
        <v>6171</v>
      </c>
      <c r="C44" s="6">
        <v>2324</v>
      </c>
      <c r="D44" s="6">
        <v>812</v>
      </c>
      <c r="E44" s="6"/>
      <c r="F44" s="7">
        <v>97.52758</v>
      </c>
      <c r="G44" s="7">
        <v>322.93499000000003</v>
      </c>
      <c r="H44" s="7">
        <v>0</v>
      </c>
      <c r="I44" s="7">
        <v>179.36965000000001</v>
      </c>
      <c r="J44" s="27"/>
      <c r="K44" s="27"/>
      <c r="L44" s="8" t="s">
        <v>617</v>
      </c>
      <c r="M44" s="8" t="s">
        <v>49</v>
      </c>
      <c r="N44" s="8"/>
      <c r="O44" s="8" t="s">
        <v>47</v>
      </c>
    </row>
    <row r="45" spans="1:15" x14ac:dyDescent="0.25">
      <c r="A45" s="6">
        <v>8</v>
      </c>
      <c r="B45" s="6">
        <v>6171</v>
      </c>
      <c r="C45" s="6">
        <v>2329</v>
      </c>
      <c r="D45" s="6">
        <v>812</v>
      </c>
      <c r="E45" s="6"/>
      <c r="F45" s="7">
        <v>7.8390000000000004</v>
      </c>
      <c r="G45" s="7">
        <v>5.64</v>
      </c>
      <c r="H45" s="7">
        <v>0</v>
      </c>
      <c r="I45" s="7">
        <v>4.4720000000000004</v>
      </c>
      <c r="J45" s="27"/>
      <c r="K45" s="27"/>
      <c r="L45" s="8" t="s">
        <v>617</v>
      </c>
      <c r="M45" s="8" t="s">
        <v>53</v>
      </c>
      <c r="N45" s="8"/>
      <c r="O45" s="8" t="s">
        <v>47</v>
      </c>
    </row>
    <row r="46" spans="1:15" x14ac:dyDescent="0.25">
      <c r="A46" s="6">
        <v>8</v>
      </c>
      <c r="B46" s="6">
        <v>6171</v>
      </c>
      <c r="C46" s="6">
        <v>3113</v>
      </c>
      <c r="D46" s="6">
        <v>812</v>
      </c>
      <c r="E46" s="6"/>
      <c r="F46" s="7">
        <v>241.6</v>
      </c>
      <c r="G46" s="7">
        <v>109.1</v>
      </c>
      <c r="H46" s="7">
        <v>0</v>
      </c>
      <c r="I46" s="7">
        <v>2.2000000000000002</v>
      </c>
      <c r="J46" s="27"/>
      <c r="K46" s="27"/>
      <c r="L46" s="8" t="s">
        <v>617</v>
      </c>
      <c r="M46" s="8" t="s">
        <v>138</v>
      </c>
      <c r="N46" s="8"/>
      <c r="O46" s="8" t="s">
        <v>47</v>
      </c>
    </row>
    <row r="47" spans="1:15" x14ac:dyDescent="0.25">
      <c r="A47" s="6">
        <v>8</v>
      </c>
      <c r="B47" s="6"/>
      <c r="C47" s="6">
        <v>4111</v>
      </c>
      <c r="D47" s="6">
        <v>812</v>
      </c>
      <c r="E47" s="6">
        <v>98216</v>
      </c>
      <c r="F47" s="7">
        <v>288</v>
      </c>
      <c r="G47" s="7">
        <v>0</v>
      </c>
      <c r="H47" s="7">
        <v>0</v>
      </c>
      <c r="I47" s="7">
        <v>0</v>
      </c>
      <c r="J47" s="27"/>
      <c r="K47" s="27"/>
      <c r="L47" s="8" t="s">
        <v>617</v>
      </c>
      <c r="M47" s="8" t="s">
        <v>229</v>
      </c>
      <c r="N47" s="8" t="s">
        <v>294</v>
      </c>
      <c r="O47" s="8"/>
    </row>
    <row r="48" spans="1:15" x14ac:dyDescent="0.25">
      <c r="A48" s="6">
        <v>8</v>
      </c>
      <c r="B48" s="6"/>
      <c r="C48" s="6">
        <v>4116</v>
      </c>
      <c r="D48" s="6">
        <v>812</v>
      </c>
      <c r="E48" s="6">
        <v>13010</v>
      </c>
      <c r="F48" s="7">
        <v>0</v>
      </c>
      <c r="G48" s="7">
        <v>70</v>
      </c>
      <c r="H48" s="7">
        <v>6</v>
      </c>
      <c r="I48" s="7">
        <v>6</v>
      </c>
      <c r="J48" s="27"/>
      <c r="K48" s="27"/>
      <c r="L48" s="8" t="s">
        <v>617</v>
      </c>
      <c r="M48" s="8" t="s">
        <v>166</v>
      </c>
      <c r="N48" s="8" t="s">
        <v>168</v>
      </c>
      <c r="O48" s="8"/>
    </row>
    <row r="49" spans="1:15" x14ac:dyDescent="0.25">
      <c r="A49" s="6">
        <v>8</v>
      </c>
      <c r="B49" s="6"/>
      <c r="C49" s="6">
        <v>4116</v>
      </c>
      <c r="D49" s="6">
        <v>812</v>
      </c>
      <c r="E49" s="6">
        <v>13011</v>
      </c>
      <c r="F49" s="7">
        <v>0</v>
      </c>
      <c r="G49" s="7">
        <v>172</v>
      </c>
      <c r="H49" s="7">
        <v>0</v>
      </c>
      <c r="I49" s="7">
        <v>0</v>
      </c>
      <c r="J49" s="27"/>
      <c r="K49" s="27"/>
      <c r="L49" s="8" t="s">
        <v>617</v>
      </c>
      <c r="M49" s="8" t="s">
        <v>166</v>
      </c>
      <c r="N49" s="8" t="s">
        <v>169</v>
      </c>
      <c r="O49" s="8"/>
    </row>
    <row r="50" spans="1:15" x14ac:dyDescent="0.25">
      <c r="A50" s="6"/>
      <c r="B50" s="6"/>
      <c r="C50" s="6"/>
      <c r="D50" s="6"/>
      <c r="E50" s="6"/>
      <c r="F50" s="7"/>
      <c r="G50" s="7"/>
      <c r="H50" s="7"/>
      <c r="I50" s="7"/>
      <c r="J50" s="27"/>
      <c r="K50" s="27"/>
      <c r="L50" s="8"/>
      <c r="M50" s="8"/>
      <c r="N50" s="8"/>
      <c r="O50" s="8"/>
    </row>
    <row r="51" spans="1:15" x14ac:dyDescent="0.25">
      <c r="A51" s="22"/>
      <c r="B51" s="22" t="s">
        <v>617</v>
      </c>
      <c r="C51" s="22"/>
      <c r="D51" s="22"/>
      <c r="E51" s="22"/>
      <c r="F51" s="24">
        <v>818.14232000000004</v>
      </c>
      <c r="G51" s="24">
        <v>939.65899000000002</v>
      </c>
      <c r="H51" s="24">
        <v>6</v>
      </c>
      <c r="I51" s="24">
        <v>288.05164999999994</v>
      </c>
      <c r="J51" s="24">
        <f>SUM(J38:J50)</f>
        <v>0</v>
      </c>
      <c r="K51" s="24"/>
      <c r="L51" s="23"/>
      <c r="M51" s="23"/>
      <c r="N51" s="23"/>
      <c r="O51" s="23"/>
    </row>
    <row r="52" spans="1:15" x14ac:dyDescent="0.25">
      <c r="A52" s="6"/>
      <c r="B52" s="6"/>
      <c r="C52" s="6"/>
      <c r="D52" s="6"/>
      <c r="E52" s="6"/>
      <c r="F52" s="7"/>
      <c r="G52" s="7"/>
      <c r="H52" s="7"/>
      <c r="I52" s="7"/>
      <c r="J52" s="27"/>
      <c r="K52" s="27"/>
      <c r="L52" s="8"/>
      <c r="M52" s="8"/>
      <c r="N52" s="8"/>
      <c r="O52" s="8"/>
    </row>
    <row r="53" spans="1:15" x14ac:dyDescent="0.25">
      <c r="A53" s="6">
        <v>8</v>
      </c>
      <c r="B53" s="6">
        <v>6171</v>
      </c>
      <c r="C53" s="6">
        <v>2324</v>
      </c>
      <c r="D53" s="6">
        <v>918</v>
      </c>
      <c r="E53" s="6"/>
      <c r="F53" s="7">
        <v>0</v>
      </c>
      <c r="G53" s="7">
        <v>0</v>
      </c>
      <c r="H53" s="7">
        <v>0</v>
      </c>
      <c r="I53" s="7">
        <v>4</v>
      </c>
      <c r="J53" s="27"/>
      <c r="K53" s="27"/>
      <c r="L53" s="8" t="s">
        <v>619</v>
      </c>
      <c r="M53" s="8" t="s">
        <v>49</v>
      </c>
      <c r="N53" s="8"/>
      <c r="O53" s="8" t="s">
        <v>47</v>
      </c>
    </row>
    <row r="54" spans="1:15" x14ac:dyDescent="0.25">
      <c r="A54" s="6"/>
      <c r="B54" s="6"/>
      <c r="C54" s="6"/>
      <c r="D54" s="6"/>
      <c r="E54" s="6"/>
      <c r="F54" s="7"/>
      <c r="G54" s="7"/>
      <c r="H54" s="7"/>
      <c r="I54" s="7"/>
      <c r="J54" s="27"/>
      <c r="K54" s="27"/>
      <c r="L54" s="8"/>
      <c r="M54" s="8"/>
      <c r="N54" s="8"/>
      <c r="O54" s="8"/>
    </row>
    <row r="55" spans="1:15" x14ac:dyDescent="0.25">
      <c r="A55" s="22"/>
      <c r="B55" s="22" t="s">
        <v>619</v>
      </c>
      <c r="C55" s="22"/>
      <c r="D55" s="22"/>
      <c r="E55" s="22"/>
      <c r="F55" s="24">
        <v>0</v>
      </c>
      <c r="G55" s="24">
        <v>0</v>
      </c>
      <c r="H55" s="24">
        <v>0</v>
      </c>
      <c r="I55" s="24">
        <v>4</v>
      </c>
      <c r="J55" s="24">
        <f>SUM(J52:J54)</f>
        <v>0</v>
      </c>
      <c r="K55" s="24"/>
      <c r="L55" s="23"/>
      <c r="M55" s="23"/>
      <c r="N55" s="23"/>
      <c r="O55" s="23"/>
    </row>
    <row r="56" spans="1:15" x14ac:dyDescent="0.25">
      <c r="A56" s="6"/>
      <c r="B56" s="6"/>
      <c r="C56" s="6"/>
      <c r="D56" s="6"/>
      <c r="E56" s="6"/>
      <c r="F56" s="7"/>
      <c r="G56" s="7"/>
      <c r="H56" s="7"/>
      <c r="I56" s="7"/>
      <c r="J56" s="27"/>
      <c r="K56" s="27"/>
      <c r="L56" s="8"/>
      <c r="M56" s="8"/>
      <c r="N56" s="8"/>
      <c r="O56" s="8"/>
    </row>
    <row r="57" spans="1:15" x14ac:dyDescent="0.25">
      <c r="A57" s="31"/>
      <c r="B57" s="31" t="s">
        <v>620</v>
      </c>
      <c r="C57" s="31"/>
      <c r="D57" s="31"/>
      <c r="E57" s="31"/>
      <c r="F57" s="32">
        <v>3909.3046800000002</v>
      </c>
      <c r="G57" s="32">
        <v>4092.33088</v>
      </c>
      <c r="H57" s="32">
        <v>3132</v>
      </c>
      <c r="I57" s="32">
        <v>1876.7004500000003</v>
      </c>
      <c r="J57" s="32">
        <f>SUM(J4:J56)/2</f>
        <v>2800</v>
      </c>
      <c r="K57" s="32"/>
      <c r="L57" s="33"/>
      <c r="M57" s="33"/>
      <c r="N57" s="33"/>
      <c r="O57" s="33"/>
    </row>
    <row r="58" spans="1:15" x14ac:dyDescent="0.25">
      <c r="A58" s="6"/>
      <c r="B58" s="6"/>
      <c r="C58" s="6"/>
      <c r="D58" s="6"/>
      <c r="E58" s="6"/>
      <c r="F58" s="7"/>
      <c r="G58" s="7"/>
      <c r="H58" s="7"/>
      <c r="I58" s="7"/>
      <c r="J58" s="27"/>
      <c r="K58" s="27"/>
      <c r="L58" s="8"/>
      <c r="M58" s="8"/>
      <c r="N58" s="8"/>
      <c r="O58" s="8"/>
    </row>
    <row r="59" spans="1:15" x14ac:dyDescent="0.25">
      <c r="A59" s="93" t="s">
        <v>680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5"/>
    </row>
    <row r="60" spans="1:15" x14ac:dyDescent="0.25">
      <c r="A60" s="6">
        <v>8</v>
      </c>
      <c r="B60" s="6">
        <v>4339</v>
      </c>
      <c r="C60" s="6">
        <v>5161</v>
      </c>
      <c r="D60" s="6"/>
      <c r="E60" s="6">
        <v>13010</v>
      </c>
      <c r="F60" s="7">
        <v>0</v>
      </c>
      <c r="G60" s="7">
        <v>0</v>
      </c>
      <c r="H60" s="7">
        <v>6</v>
      </c>
      <c r="I60" s="7">
        <v>0</v>
      </c>
      <c r="J60" s="7">
        <v>0</v>
      </c>
      <c r="K60" s="27"/>
      <c r="L60" s="8"/>
      <c r="M60" s="8" t="s">
        <v>193</v>
      </c>
      <c r="N60" s="8" t="s">
        <v>168</v>
      </c>
      <c r="O60" s="8" t="s">
        <v>189</v>
      </c>
    </row>
    <row r="61" spans="1:15" x14ac:dyDescent="0.25">
      <c r="A61" s="6">
        <v>8</v>
      </c>
      <c r="B61" s="6">
        <v>4339</v>
      </c>
      <c r="C61" s="6">
        <v>5169</v>
      </c>
      <c r="D61" s="6"/>
      <c r="E61" s="6">
        <v>13010</v>
      </c>
      <c r="F61" s="7">
        <v>0</v>
      </c>
      <c r="G61" s="7">
        <v>0</v>
      </c>
      <c r="H61" s="7">
        <v>0</v>
      </c>
      <c r="I61" s="7">
        <v>2.9</v>
      </c>
      <c r="J61" s="7">
        <v>0</v>
      </c>
      <c r="K61" s="27"/>
      <c r="L61" s="8"/>
      <c r="M61" s="8" t="s">
        <v>84</v>
      </c>
      <c r="N61" s="8" t="s">
        <v>168</v>
      </c>
      <c r="O61" s="8" t="s">
        <v>189</v>
      </c>
    </row>
    <row r="62" spans="1:15" x14ac:dyDescent="0.25">
      <c r="A62" s="6">
        <v>8</v>
      </c>
      <c r="B62" s="6">
        <v>4342</v>
      </c>
      <c r="C62" s="6">
        <v>5167</v>
      </c>
      <c r="D62" s="6"/>
      <c r="E62" s="6">
        <v>4428</v>
      </c>
      <c r="F62" s="7">
        <v>0</v>
      </c>
      <c r="G62" s="7">
        <v>2.4500000000000002</v>
      </c>
      <c r="H62" s="7">
        <v>0</v>
      </c>
      <c r="I62" s="7">
        <v>0</v>
      </c>
      <c r="J62" s="7">
        <v>0</v>
      </c>
      <c r="K62" s="27"/>
      <c r="L62" s="8"/>
      <c r="M62" s="8" t="s">
        <v>194</v>
      </c>
      <c r="N62" s="8" t="s">
        <v>295</v>
      </c>
      <c r="O62" s="8" t="s">
        <v>304</v>
      </c>
    </row>
    <row r="63" spans="1:15" x14ac:dyDescent="0.25">
      <c r="A63" s="6">
        <v>8</v>
      </c>
      <c r="B63" s="6">
        <v>4342</v>
      </c>
      <c r="C63" s="6">
        <v>5167</v>
      </c>
      <c r="D63" s="6"/>
      <c r="E63" s="6"/>
      <c r="F63" s="7">
        <v>0</v>
      </c>
      <c r="G63" s="7">
        <v>1.05</v>
      </c>
      <c r="H63" s="7">
        <v>0</v>
      </c>
      <c r="I63" s="7">
        <v>0</v>
      </c>
      <c r="J63" s="7">
        <v>0</v>
      </c>
      <c r="K63" s="27"/>
      <c r="L63" s="8"/>
      <c r="M63" s="8" t="s">
        <v>194</v>
      </c>
      <c r="N63" s="8"/>
      <c r="O63" s="8" t="s">
        <v>304</v>
      </c>
    </row>
    <row r="64" spans="1:15" x14ac:dyDescent="0.25">
      <c r="A64" s="6">
        <v>8</v>
      </c>
      <c r="B64" s="6">
        <v>5273</v>
      </c>
      <c r="C64" s="6">
        <v>5169</v>
      </c>
      <c r="D64" s="6"/>
      <c r="E64" s="6"/>
      <c r="F64" s="7">
        <v>0</v>
      </c>
      <c r="G64" s="7">
        <v>0</v>
      </c>
      <c r="H64" s="7">
        <v>500</v>
      </c>
      <c r="I64" s="7">
        <v>0</v>
      </c>
      <c r="J64" s="7">
        <v>500</v>
      </c>
      <c r="K64" s="27"/>
      <c r="L64" s="8"/>
      <c r="M64" s="8" t="s">
        <v>84</v>
      </c>
      <c r="N64" s="8"/>
      <c r="O64" s="8" t="s">
        <v>621</v>
      </c>
    </row>
    <row r="65" spans="1:15" x14ac:dyDescent="0.25">
      <c r="A65" s="6">
        <v>8</v>
      </c>
      <c r="B65" s="6">
        <v>6171</v>
      </c>
      <c r="C65" s="6">
        <v>5136</v>
      </c>
      <c r="D65" s="6"/>
      <c r="E65" s="6">
        <v>13011</v>
      </c>
      <c r="F65" s="7">
        <v>0</v>
      </c>
      <c r="G65" s="7">
        <v>11</v>
      </c>
      <c r="H65" s="7">
        <v>0</v>
      </c>
      <c r="I65" s="7">
        <v>0</v>
      </c>
      <c r="J65" s="7">
        <v>0</v>
      </c>
      <c r="K65" s="27"/>
      <c r="L65" s="8"/>
      <c r="M65" s="8" t="s">
        <v>276</v>
      </c>
      <c r="N65" s="8" t="s">
        <v>169</v>
      </c>
      <c r="O65" s="8" t="s">
        <v>47</v>
      </c>
    </row>
    <row r="66" spans="1:15" x14ac:dyDescent="0.25">
      <c r="A66" s="6">
        <v>8</v>
      </c>
      <c r="B66" s="6">
        <v>6171</v>
      </c>
      <c r="C66" s="6">
        <v>5136</v>
      </c>
      <c r="D66" s="6"/>
      <c r="E66" s="6">
        <v>98216</v>
      </c>
      <c r="F66" s="7">
        <v>4</v>
      </c>
      <c r="G66" s="7">
        <v>0</v>
      </c>
      <c r="H66" s="7">
        <v>0</v>
      </c>
      <c r="I66" s="7">
        <v>0</v>
      </c>
      <c r="J66" s="7">
        <v>0</v>
      </c>
      <c r="K66" s="27"/>
      <c r="L66" s="8"/>
      <c r="M66" s="8" t="s">
        <v>276</v>
      </c>
      <c r="N66" s="8" t="s">
        <v>294</v>
      </c>
      <c r="O66" s="8" t="s">
        <v>47</v>
      </c>
    </row>
    <row r="67" spans="1:15" x14ac:dyDescent="0.25">
      <c r="A67" s="6">
        <v>8</v>
      </c>
      <c r="B67" s="6">
        <v>6171</v>
      </c>
      <c r="C67" s="6">
        <v>5136</v>
      </c>
      <c r="D67" s="6"/>
      <c r="E67" s="6"/>
      <c r="F67" s="7">
        <v>187.28480999999999</v>
      </c>
      <c r="G67" s="7">
        <v>172.83869999999999</v>
      </c>
      <c r="H67" s="7">
        <v>200</v>
      </c>
      <c r="I67" s="7">
        <v>70.775300000000001</v>
      </c>
      <c r="J67" s="7">
        <v>180</v>
      </c>
      <c r="K67" s="27"/>
      <c r="L67" s="8"/>
      <c r="M67" s="8" t="s">
        <v>276</v>
      </c>
      <c r="N67" s="8"/>
      <c r="O67" s="8" t="s">
        <v>47</v>
      </c>
    </row>
    <row r="68" spans="1:15" x14ac:dyDescent="0.25">
      <c r="A68" s="6">
        <v>8</v>
      </c>
      <c r="B68" s="6">
        <v>6171</v>
      </c>
      <c r="C68" s="6">
        <v>5161</v>
      </c>
      <c r="D68" s="6"/>
      <c r="E68" s="6"/>
      <c r="F68" s="7">
        <v>1383.5787</v>
      </c>
      <c r="G68" s="7">
        <v>1399.1889000000001</v>
      </c>
      <c r="H68" s="7">
        <v>1400</v>
      </c>
      <c r="I68" s="7">
        <v>321.22469999999998</v>
      </c>
      <c r="J68" s="7">
        <v>1400</v>
      </c>
      <c r="K68" s="27"/>
      <c r="L68" s="8"/>
      <c r="M68" s="8" t="s">
        <v>193</v>
      </c>
      <c r="N68" s="8"/>
      <c r="O68" s="8" t="s">
        <v>47</v>
      </c>
    </row>
    <row r="69" spans="1:15" x14ac:dyDescent="0.25">
      <c r="A69" s="6">
        <v>8</v>
      </c>
      <c r="B69" s="6">
        <v>6171</v>
      </c>
      <c r="C69" s="6">
        <v>5167</v>
      </c>
      <c r="D69" s="6"/>
      <c r="E69" s="6">
        <v>13011</v>
      </c>
      <c r="F69" s="7">
        <v>0</v>
      </c>
      <c r="G69" s="7">
        <v>125</v>
      </c>
      <c r="H69" s="7">
        <v>0</v>
      </c>
      <c r="I69" s="7">
        <v>0</v>
      </c>
      <c r="J69" s="7">
        <v>0</v>
      </c>
      <c r="K69" s="27"/>
      <c r="L69" s="8"/>
      <c r="M69" s="8" t="s">
        <v>194</v>
      </c>
      <c r="N69" s="8" t="s">
        <v>169</v>
      </c>
      <c r="O69" s="8" t="s">
        <v>47</v>
      </c>
    </row>
    <row r="70" spans="1:15" x14ac:dyDescent="0.25">
      <c r="A70" s="6">
        <v>8</v>
      </c>
      <c r="B70" s="6">
        <v>6171</v>
      </c>
      <c r="C70" s="6">
        <v>5167</v>
      </c>
      <c r="D70" s="6"/>
      <c r="E70" s="6">
        <v>98216</v>
      </c>
      <c r="F70" s="7">
        <v>128</v>
      </c>
      <c r="G70" s="7">
        <v>0</v>
      </c>
      <c r="H70" s="7">
        <v>0</v>
      </c>
      <c r="I70" s="7">
        <v>0</v>
      </c>
      <c r="J70" s="7">
        <v>0</v>
      </c>
      <c r="K70" s="27"/>
      <c r="L70" s="8"/>
      <c r="M70" s="8" t="s">
        <v>194</v>
      </c>
      <c r="N70" s="8" t="s">
        <v>294</v>
      </c>
      <c r="O70" s="8" t="s">
        <v>47</v>
      </c>
    </row>
    <row r="71" spans="1:15" x14ac:dyDescent="0.25">
      <c r="A71" s="6">
        <v>8</v>
      </c>
      <c r="B71" s="6">
        <v>6171</v>
      </c>
      <c r="C71" s="6">
        <v>5167</v>
      </c>
      <c r="D71" s="6"/>
      <c r="E71" s="6"/>
      <c r="F71" s="7">
        <v>1127.0396000000001</v>
      </c>
      <c r="G71" s="7">
        <v>964.99210000000005</v>
      </c>
      <c r="H71" s="7">
        <v>1400</v>
      </c>
      <c r="I71" s="7">
        <v>450.48719999999997</v>
      </c>
      <c r="J71" s="7">
        <v>1400</v>
      </c>
      <c r="K71" s="27"/>
      <c r="L71" s="8"/>
      <c r="M71" s="8" t="s">
        <v>194</v>
      </c>
      <c r="N71" s="8"/>
      <c r="O71" s="8" t="s">
        <v>47</v>
      </c>
    </row>
    <row r="72" spans="1:15" x14ac:dyDescent="0.25">
      <c r="A72" s="6">
        <v>8</v>
      </c>
      <c r="B72" s="6">
        <v>6171</v>
      </c>
      <c r="C72" s="6">
        <v>5173</v>
      </c>
      <c r="D72" s="6"/>
      <c r="E72" s="6"/>
      <c r="F72" s="7">
        <v>354.56088999999997</v>
      </c>
      <c r="G72" s="7">
        <v>367.35672</v>
      </c>
      <c r="H72" s="7">
        <v>400</v>
      </c>
      <c r="I72" s="7">
        <v>152.54616999999999</v>
      </c>
      <c r="J72" s="7">
        <v>400</v>
      </c>
      <c r="K72" s="27"/>
      <c r="L72" s="8"/>
      <c r="M72" s="8" t="s">
        <v>195</v>
      </c>
      <c r="N72" s="8"/>
      <c r="O72" s="8" t="s">
        <v>47</v>
      </c>
    </row>
    <row r="73" spans="1:15" x14ac:dyDescent="0.25">
      <c r="A73" s="6">
        <v>8</v>
      </c>
      <c r="B73" s="6">
        <v>6171</v>
      </c>
      <c r="C73" s="6">
        <v>5175</v>
      </c>
      <c r="D73" s="6"/>
      <c r="E73" s="6"/>
      <c r="F73" s="7">
        <v>260.74626000000001</v>
      </c>
      <c r="G73" s="7">
        <v>251.00432000000001</v>
      </c>
      <c r="H73" s="7">
        <v>400</v>
      </c>
      <c r="I73" s="7">
        <v>67.159909999999996</v>
      </c>
      <c r="J73" s="7">
        <v>400</v>
      </c>
      <c r="K73" s="27"/>
      <c r="L73" s="8"/>
      <c r="M73" s="8" t="s">
        <v>279</v>
      </c>
      <c r="N73" s="8"/>
      <c r="O73" s="8" t="s">
        <v>47</v>
      </c>
    </row>
    <row r="74" spans="1:15" x14ac:dyDescent="0.25">
      <c r="A74" s="6">
        <v>8</v>
      </c>
      <c r="B74" s="6">
        <v>6171</v>
      </c>
      <c r="C74" s="6">
        <v>5182</v>
      </c>
      <c r="D74" s="6"/>
      <c r="E74" s="6"/>
      <c r="F74" s="7">
        <v>0</v>
      </c>
      <c r="G74" s="7">
        <v>0</v>
      </c>
      <c r="H74" s="7">
        <v>0</v>
      </c>
      <c r="I74" s="7">
        <v>-28.359000000000002</v>
      </c>
      <c r="J74" s="7">
        <v>0</v>
      </c>
      <c r="K74" s="27"/>
      <c r="L74" s="8"/>
      <c r="M74" s="8" t="s">
        <v>86</v>
      </c>
      <c r="N74" s="8"/>
      <c r="O74" s="8" t="s">
        <v>47</v>
      </c>
    </row>
    <row r="75" spans="1:15" x14ac:dyDescent="0.25">
      <c r="A75" s="6">
        <v>8</v>
      </c>
      <c r="B75" s="6">
        <v>6171</v>
      </c>
      <c r="C75" s="6">
        <v>5189</v>
      </c>
      <c r="D75" s="6"/>
      <c r="E75" s="6"/>
      <c r="F75" s="7">
        <v>0</v>
      </c>
      <c r="G75" s="7">
        <v>0</v>
      </c>
      <c r="H75" s="7">
        <v>0</v>
      </c>
      <c r="I75" s="7">
        <v>-18.283999999999999</v>
      </c>
      <c r="J75" s="7">
        <v>0</v>
      </c>
      <c r="K75" s="27"/>
      <c r="L75" s="8"/>
      <c r="M75" s="8" t="s">
        <v>87</v>
      </c>
      <c r="N75" s="8"/>
      <c r="O75" s="8" t="s">
        <v>47</v>
      </c>
    </row>
    <row r="76" spans="1:15" x14ac:dyDescent="0.25">
      <c r="A76" s="6">
        <v>8</v>
      </c>
      <c r="B76" s="6">
        <v>6171</v>
      </c>
      <c r="C76" s="6">
        <v>5194</v>
      </c>
      <c r="D76" s="6"/>
      <c r="E76" s="6"/>
      <c r="F76" s="7">
        <v>86.997</v>
      </c>
      <c r="G76" s="7">
        <v>108.41800000000001</v>
      </c>
      <c r="H76" s="7">
        <v>149</v>
      </c>
      <c r="I76" s="7">
        <v>43.975999999999999</v>
      </c>
      <c r="J76" s="7">
        <v>149</v>
      </c>
      <c r="K76" s="27"/>
      <c r="L76" s="8"/>
      <c r="M76" s="8" t="s">
        <v>187</v>
      </c>
      <c r="N76" s="8"/>
      <c r="O76" s="8" t="s">
        <v>47</v>
      </c>
    </row>
    <row r="77" spans="1:15" x14ac:dyDescent="0.25">
      <c r="A77" s="6">
        <v>8</v>
      </c>
      <c r="B77" s="6">
        <v>6171</v>
      </c>
      <c r="C77" s="6">
        <v>5362</v>
      </c>
      <c r="D77" s="6"/>
      <c r="E77" s="6"/>
      <c r="F77" s="7">
        <v>0.2</v>
      </c>
      <c r="G77" s="7">
        <v>0</v>
      </c>
      <c r="H77" s="7">
        <v>0</v>
      </c>
      <c r="I77" s="7">
        <v>0</v>
      </c>
      <c r="J77" s="7">
        <v>0</v>
      </c>
      <c r="K77" s="27"/>
      <c r="L77" s="8"/>
      <c r="M77" s="8" t="s">
        <v>94</v>
      </c>
      <c r="N77" s="8"/>
      <c r="O77" s="8" t="s">
        <v>47</v>
      </c>
    </row>
    <row r="78" spans="1:15" x14ac:dyDescent="0.25">
      <c r="A78" s="6">
        <v>8</v>
      </c>
      <c r="B78" s="6">
        <v>6171</v>
      </c>
      <c r="C78" s="6">
        <v>5499</v>
      </c>
      <c r="D78" s="6"/>
      <c r="E78" s="6"/>
      <c r="F78" s="7">
        <v>0</v>
      </c>
      <c r="G78" s="7">
        <v>5</v>
      </c>
      <c r="H78" s="7">
        <v>20</v>
      </c>
      <c r="I78" s="7">
        <v>0</v>
      </c>
      <c r="J78" s="7">
        <v>40</v>
      </c>
      <c r="K78" s="27"/>
      <c r="L78" s="8"/>
      <c r="M78" s="8" t="s">
        <v>97</v>
      </c>
      <c r="N78" s="8"/>
      <c r="O78" s="8" t="s">
        <v>47</v>
      </c>
    </row>
    <row r="79" spans="1:15" x14ac:dyDescent="0.25">
      <c r="A79" s="6">
        <v>8</v>
      </c>
      <c r="B79" s="6">
        <v>6171</v>
      </c>
      <c r="C79" s="6">
        <v>5660</v>
      </c>
      <c r="D79" s="6"/>
      <c r="E79" s="6"/>
      <c r="F79" s="7">
        <v>34</v>
      </c>
      <c r="G79" s="7">
        <v>10</v>
      </c>
      <c r="H79" s="7">
        <v>150</v>
      </c>
      <c r="I79" s="7">
        <v>0</v>
      </c>
      <c r="J79" s="7">
        <v>130</v>
      </c>
      <c r="K79" s="27"/>
      <c r="L79" s="8"/>
      <c r="M79" s="8" t="s">
        <v>391</v>
      </c>
      <c r="N79" s="8"/>
      <c r="O79" s="8" t="s">
        <v>47</v>
      </c>
    </row>
    <row r="80" spans="1:15" x14ac:dyDescent="0.25">
      <c r="A80" s="6">
        <v>8</v>
      </c>
      <c r="B80" s="6">
        <v>6310</v>
      </c>
      <c r="C80" s="6">
        <v>5142</v>
      </c>
      <c r="D80" s="6"/>
      <c r="E80" s="6"/>
      <c r="F80" s="7">
        <v>1.7399199999999999</v>
      </c>
      <c r="G80" s="7">
        <v>1.3133900000000001</v>
      </c>
      <c r="H80" s="7">
        <v>3</v>
      </c>
      <c r="I80" s="7">
        <v>4.8000000000000001E-2</v>
      </c>
      <c r="J80" s="7">
        <v>3</v>
      </c>
      <c r="K80" s="27"/>
      <c r="L80" s="8"/>
      <c r="M80" s="8" t="s">
        <v>622</v>
      </c>
      <c r="N80" s="8"/>
      <c r="O80" s="8" t="s">
        <v>56</v>
      </c>
    </row>
    <row r="81" spans="1:15" x14ac:dyDescent="0.25">
      <c r="A81" s="6">
        <v>8</v>
      </c>
      <c r="B81" s="6">
        <v>6310</v>
      </c>
      <c r="C81" s="6">
        <v>5163</v>
      </c>
      <c r="D81" s="6"/>
      <c r="E81" s="6"/>
      <c r="F81" s="7">
        <v>2.5840000000000001</v>
      </c>
      <c r="G81" s="7">
        <v>4.5090000000000003</v>
      </c>
      <c r="H81" s="7">
        <v>10</v>
      </c>
      <c r="I81" s="7">
        <v>1.198</v>
      </c>
      <c r="J81" s="7">
        <v>6</v>
      </c>
      <c r="K81" s="27"/>
      <c r="L81" s="8"/>
      <c r="M81" s="8" t="s">
        <v>93</v>
      </c>
      <c r="N81" s="8"/>
      <c r="O81" s="8" t="s">
        <v>56</v>
      </c>
    </row>
    <row r="82" spans="1:15" x14ac:dyDescent="0.25">
      <c r="A82" s="6"/>
      <c r="B82" s="6"/>
      <c r="C82" s="6"/>
      <c r="D82" s="6"/>
      <c r="E82" s="6"/>
      <c r="F82" s="7"/>
      <c r="G82" s="7"/>
      <c r="H82" s="7"/>
      <c r="I82" s="7"/>
      <c r="J82" s="7"/>
      <c r="K82" s="27"/>
      <c r="L82" s="8"/>
      <c r="M82" s="8"/>
      <c r="N82" s="8"/>
      <c r="O82" s="8"/>
    </row>
    <row r="83" spans="1:15" x14ac:dyDescent="0.25">
      <c r="A83" s="6"/>
      <c r="B83" s="6"/>
      <c r="C83" s="6"/>
      <c r="D83" s="6"/>
      <c r="E83" s="6"/>
      <c r="F83" s="7"/>
      <c r="G83" s="7"/>
      <c r="H83" s="7"/>
      <c r="I83" s="7"/>
      <c r="J83" s="27"/>
      <c r="K83" s="27"/>
      <c r="L83" s="8"/>
      <c r="M83" s="8"/>
      <c r="N83" s="8"/>
      <c r="O83" s="8"/>
    </row>
    <row r="84" spans="1:15" x14ac:dyDescent="0.25">
      <c r="A84" s="22"/>
      <c r="B84" s="22" t="s">
        <v>519</v>
      </c>
      <c r="C84" s="22"/>
      <c r="D84" s="22"/>
      <c r="E84" s="22"/>
      <c r="F84" s="24">
        <v>3570.7311799999993</v>
      </c>
      <c r="G84" s="24">
        <v>3424.1211300000004</v>
      </c>
      <c r="H84" s="24">
        <v>4638</v>
      </c>
      <c r="I84" s="24">
        <v>1063.67228</v>
      </c>
      <c r="J84" s="24">
        <f>SUM(J58:J83)</f>
        <v>4608</v>
      </c>
      <c r="K84" s="24"/>
      <c r="L84" s="23"/>
      <c r="M84" s="23"/>
      <c r="N84" s="23"/>
      <c r="O84" s="23"/>
    </row>
    <row r="85" spans="1:15" x14ac:dyDescent="0.25">
      <c r="A85" s="6"/>
      <c r="B85" s="6"/>
      <c r="C85" s="6"/>
      <c r="D85" s="6"/>
      <c r="E85" s="6"/>
      <c r="F85" s="7"/>
      <c r="G85" s="7"/>
      <c r="H85" s="7"/>
      <c r="I85" s="7"/>
      <c r="J85" s="27"/>
      <c r="K85" s="27"/>
      <c r="L85" s="8"/>
      <c r="M85" s="8"/>
      <c r="N85" s="8"/>
      <c r="O85" s="8"/>
    </row>
    <row r="86" spans="1:15" x14ac:dyDescent="0.25">
      <c r="A86" s="6">
        <v>8</v>
      </c>
      <c r="B86" s="6">
        <v>6171</v>
      </c>
      <c r="C86" s="6">
        <v>5178</v>
      </c>
      <c r="D86" s="6">
        <v>626</v>
      </c>
      <c r="E86" s="6"/>
      <c r="F86" s="7">
        <v>0</v>
      </c>
      <c r="G86" s="7">
        <v>0</v>
      </c>
      <c r="H86" s="7">
        <v>0</v>
      </c>
      <c r="I86" s="7">
        <v>155.21081000000001</v>
      </c>
      <c r="J86" s="7">
        <v>34</v>
      </c>
      <c r="K86" s="27"/>
      <c r="L86" s="8" t="s">
        <v>623</v>
      </c>
      <c r="M86" s="8" t="s">
        <v>348</v>
      </c>
      <c r="N86" s="8"/>
      <c r="O86" s="8" t="s">
        <v>47</v>
      </c>
    </row>
    <row r="87" spans="1:15" x14ac:dyDescent="0.25">
      <c r="A87" s="6"/>
      <c r="B87" s="6"/>
      <c r="C87" s="6"/>
      <c r="D87" s="6"/>
      <c r="E87" s="6"/>
      <c r="F87" s="7"/>
      <c r="G87" s="7"/>
      <c r="H87" s="7"/>
      <c r="I87" s="7"/>
      <c r="J87" s="27"/>
      <c r="K87" s="27"/>
      <c r="L87" s="8"/>
      <c r="M87" s="8"/>
      <c r="N87" s="8"/>
      <c r="O87" s="8"/>
    </row>
    <row r="88" spans="1:15" x14ac:dyDescent="0.25">
      <c r="A88" s="22"/>
      <c r="B88" s="22" t="s">
        <v>623</v>
      </c>
      <c r="C88" s="22"/>
      <c r="D88" s="22"/>
      <c r="E88" s="22"/>
      <c r="F88" s="24">
        <v>0</v>
      </c>
      <c r="G88" s="24">
        <v>0</v>
      </c>
      <c r="H88" s="24">
        <v>0</v>
      </c>
      <c r="I88" s="24">
        <v>155.21081000000001</v>
      </c>
      <c r="J88" s="24">
        <f>SUM(J85:J87)</f>
        <v>34</v>
      </c>
      <c r="K88" s="24"/>
      <c r="L88" s="23"/>
      <c r="M88" s="23"/>
      <c r="N88" s="23"/>
      <c r="O88" s="23"/>
    </row>
    <row r="89" spans="1:15" x14ac:dyDescent="0.25">
      <c r="A89" s="6"/>
      <c r="B89" s="6"/>
      <c r="C89" s="6"/>
      <c r="D89" s="6"/>
      <c r="E89" s="6"/>
      <c r="F89" s="7"/>
      <c r="G89" s="7"/>
      <c r="H89" s="7"/>
      <c r="I89" s="7"/>
      <c r="J89" s="27"/>
      <c r="K89" s="27"/>
      <c r="L89" s="8"/>
      <c r="M89" s="8"/>
      <c r="N89" s="8"/>
      <c r="O89" s="8"/>
    </row>
    <row r="90" spans="1:15" x14ac:dyDescent="0.25">
      <c r="A90" s="6">
        <v>8</v>
      </c>
      <c r="B90" s="6">
        <v>6171</v>
      </c>
      <c r="C90" s="6">
        <v>5169</v>
      </c>
      <c r="D90" s="6">
        <v>801</v>
      </c>
      <c r="E90" s="6"/>
      <c r="F90" s="7">
        <v>1029.3809200000001</v>
      </c>
      <c r="G90" s="7">
        <v>747.04760999999996</v>
      </c>
      <c r="H90" s="7">
        <v>950</v>
      </c>
      <c r="I90" s="7">
        <v>474.56292000000002</v>
      </c>
      <c r="J90" s="7">
        <v>950</v>
      </c>
      <c r="K90" s="27"/>
      <c r="L90" s="8" t="s">
        <v>612</v>
      </c>
      <c r="M90" s="8" t="s">
        <v>84</v>
      </c>
      <c r="N90" s="8"/>
      <c r="O90" s="8" t="s">
        <v>47</v>
      </c>
    </row>
    <row r="91" spans="1:15" x14ac:dyDescent="0.25">
      <c r="A91" s="6"/>
      <c r="B91" s="6"/>
      <c r="C91" s="6"/>
      <c r="D91" s="6"/>
      <c r="E91" s="6"/>
      <c r="F91" s="7"/>
      <c r="G91" s="7"/>
      <c r="H91" s="7"/>
      <c r="I91" s="7"/>
      <c r="J91" s="27"/>
      <c r="K91" s="27"/>
      <c r="L91" s="8"/>
      <c r="M91" s="8"/>
      <c r="N91" s="8"/>
      <c r="O91" s="8"/>
    </row>
    <row r="92" spans="1:15" x14ac:dyDescent="0.25">
      <c r="A92" s="22"/>
      <c r="B92" s="22" t="s">
        <v>612</v>
      </c>
      <c r="C92" s="22"/>
      <c r="D92" s="22"/>
      <c r="E92" s="22"/>
      <c r="F92" s="24">
        <v>1029.3809200000001</v>
      </c>
      <c r="G92" s="24">
        <v>747.04760999999996</v>
      </c>
      <c r="H92" s="24">
        <v>950</v>
      </c>
      <c r="I92" s="24">
        <v>474.56292000000002</v>
      </c>
      <c r="J92" s="24">
        <f>SUM(J89:J91)</f>
        <v>950</v>
      </c>
      <c r="K92" s="24"/>
      <c r="L92" s="23"/>
      <c r="M92" s="23"/>
      <c r="N92" s="23"/>
      <c r="O92" s="23"/>
    </row>
    <row r="93" spans="1:15" x14ac:dyDescent="0.25">
      <c r="A93" s="6"/>
      <c r="B93" s="6"/>
      <c r="C93" s="6"/>
      <c r="D93" s="6"/>
      <c r="E93" s="6"/>
      <c r="F93" s="7"/>
      <c r="G93" s="7"/>
      <c r="H93" s="7"/>
      <c r="I93" s="7"/>
      <c r="J93" s="27"/>
      <c r="K93" s="27"/>
      <c r="L93" s="8"/>
      <c r="M93" s="8"/>
      <c r="N93" s="8"/>
      <c r="O93" s="8"/>
    </row>
    <row r="94" spans="1:15" x14ac:dyDescent="0.25">
      <c r="A94" s="6">
        <v>8</v>
      </c>
      <c r="B94" s="6">
        <v>6171</v>
      </c>
      <c r="C94" s="6">
        <v>5169</v>
      </c>
      <c r="D94" s="6">
        <v>802</v>
      </c>
      <c r="E94" s="6"/>
      <c r="F94" s="7">
        <v>143.60499999999999</v>
      </c>
      <c r="G94" s="7">
        <v>167.1575</v>
      </c>
      <c r="H94" s="7">
        <v>150</v>
      </c>
      <c r="I94" s="7">
        <v>81.897999999999996</v>
      </c>
      <c r="J94" s="7">
        <v>200</v>
      </c>
      <c r="K94" s="27"/>
      <c r="L94" s="8" t="s">
        <v>624</v>
      </c>
      <c r="M94" s="8" t="s">
        <v>84</v>
      </c>
      <c r="N94" s="8"/>
      <c r="O94" s="8" t="s">
        <v>47</v>
      </c>
    </row>
    <row r="95" spans="1:15" x14ac:dyDescent="0.25">
      <c r="A95" s="6"/>
      <c r="B95" s="6"/>
      <c r="C95" s="6"/>
      <c r="D95" s="6"/>
      <c r="E95" s="6"/>
      <c r="F95" s="7"/>
      <c r="G95" s="7"/>
      <c r="H95" s="7"/>
      <c r="I95" s="7"/>
      <c r="J95" s="27"/>
      <c r="K95" s="27"/>
      <c r="L95" s="8"/>
      <c r="M95" s="8"/>
      <c r="N95" s="8"/>
      <c r="O95" s="8"/>
    </row>
    <row r="96" spans="1:15" x14ac:dyDescent="0.25">
      <c r="A96" s="22"/>
      <c r="B96" s="22" t="s">
        <v>624</v>
      </c>
      <c r="C96" s="22"/>
      <c r="D96" s="22"/>
      <c r="E96" s="22"/>
      <c r="F96" s="24">
        <v>143.60499999999999</v>
      </c>
      <c r="G96" s="24">
        <v>167.1575</v>
      </c>
      <c r="H96" s="24">
        <v>150</v>
      </c>
      <c r="I96" s="24">
        <v>81.897999999999996</v>
      </c>
      <c r="J96" s="24">
        <f>SUM(J93:J95)</f>
        <v>200</v>
      </c>
      <c r="K96" s="24"/>
      <c r="L96" s="23"/>
      <c r="M96" s="23"/>
      <c r="N96" s="23"/>
      <c r="O96" s="23"/>
    </row>
    <row r="97" spans="1:15" x14ac:dyDescent="0.25">
      <c r="A97" s="6"/>
      <c r="B97" s="6"/>
      <c r="C97" s="6"/>
      <c r="D97" s="6"/>
      <c r="E97" s="6"/>
      <c r="F97" s="7"/>
      <c r="G97" s="7"/>
      <c r="H97" s="7"/>
      <c r="I97" s="7"/>
      <c r="J97" s="27"/>
      <c r="K97" s="27"/>
      <c r="L97" s="8"/>
      <c r="M97" s="8"/>
      <c r="N97" s="8"/>
      <c r="O97" s="8"/>
    </row>
    <row r="98" spans="1:15" x14ac:dyDescent="0.25">
      <c r="A98" s="6">
        <v>8</v>
      </c>
      <c r="B98" s="6">
        <v>6171</v>
      </c>
      <c r="C98" s="6">
        <v>5169</v>
      </c>
      <c r="D98" s="6">
        <v>803</v>
      </c>
      <c r="E98" s="6"/>
      <c r="F98" s="7">
        <v>16.015999999999998</v>
      </c>
      <c r="G98" s="7">
        <v>84.844319999999996</v>
      </c>
      <c r="H98" s="7">
        <v>125</v>
      </c>
      <c r="I98" s="7">
        <v>19.682500000000001</v>
      </c>
      <c r="J98" s="7">
        <v>125</v>
      </c>
      <c r="K98" s="27"/>
      <c r="L98" s="8" t="s">
        <v>625</v>
      </c>
      <c r="M98" s="8" t="s">
        <v>84</v>
      </c>
      <c r="N98" s="8"/>
      <c r="O98" s="8" t="s">
        <v>47</v>
      </c>
    </row>
    <row r="99" spans="1:15" x14ac:dyDescent="0.25">
      <c r="A99" s="6"/>
      <c r="B99" s="6"/>
      <c r="C99" s="6"/>
      <c r="D99" s="6"/>
      <c r="E99" s="6"/>
      <c r="F99" s="7"/>
      <c r="G99" s="7"/>
      <c r="H99" s="7"/>
      <c r="I99" s="7"/>
      <c r="J99" s="27"/>
      <c r="K99" s="27"/>
      <c r="L99" s="8"/>
      <c r="M99" s="8"/>
      <c r="N99" s="8"/>
      <c r="O99" s="8"/>
    </row>
    <row r="100" spans="1:15" x14ac:dyDescent="0.25">
      <c r="A100" s="22"/>
      <c r="B100" s="22" t="s">
        <v>625</v>
      </c>
      <c r="C100" s="22"/>
      <c r="D100" s="22"/>
      <c r="E100" s="22"/>
      <c r="F100" s="24">
        <v>16.015999999999998</v>
      </c>
      <c r="G100" s="24">
        <v>84.844319999999996</v>
      </c>
      <c r="H100" s="24">
        <v>125</v>
      </c>
      <c r="I100" s="24">
        <v>19.682500000000001</v>
      </c>
      <c r="J100" s="24">
        <f>SUM(J97:J99)</f>
        <v>125</v>
      </c>
      <c r="K100" s="24"/>
      <c r="L100" s="23"/>
      <c r="M100" s="23"/>
      <c r="N100" s="23"/>
      <c r="O100" s="23"/>
    </row>
    <row r="101" spans="1:15" x14ac:dyDescent="0.25">
      <c r="A101" s="6"/>
      <c r="B101" s="6"/>
      <c r="C101" s="6"/>
      <c r="D101" s="6"/>
      <c r="E101" s="6"/>
      <c r="F101" s="7"/>
      <c r="G101" s="7"/>
      <c r="H101" s="7"/>
      <c r="I101" s="7"/>
      <c r="J101" s="27"/>
      <c r="K101" s="27"/>
      <c r="L101" s="8"/>
      <c r="M101" s="8"/>
      <c r="N101" s="8"/>
      <c r="O101" s="8"/>
    </row>
    <row r="102" spans="1:15" x14ac:dyDescent="0.25">
      <c r="A102" s="6">
        <v>8</v>
      </c>
      <c r="B102" s="6">
        <v>4399</v>
      </c>
      <c r="C102" s="6">
        <v>5137</v>
      </c>
      <c r="D102" s="6">
        <v>811</v>
      </c>
      <c r="E102" s="6">
        <v>13010</v>
      </c>
      <c r="F102" s="7">
        <v>0</v>
      </c>
      <c r="G102" s="7">
        <v>16</v>
      </c>
      <c r="H102" s="7">
        <v>0</v>
      </c>
      <c r="I102" s="7">
        <v>0</v>
      </c>
      <c r="J102" s="7">
        <v>0</v>
      </c>
      <c r="K102" s="27"/>
      <c r="L102" s="8" t="s">
        <v>615</v>
      </c>
      <c r="M102" s="8" t="s">
        <v>81</v>
      </c>
      <c r="N102" s="8" t="s">
        <v>168</v>
      </c>
      <c r="O102" s="8" t="s">
        <v>181</v>
      </c>
    </row>
    <row r="103" spans="1:15" x14ac:dyDescent="0.25">
      <c r="A103" s="6">
        <v>8</v>
      </c>
      <c r="B103" s="6">
        <v>6171</v>
      </c>
      <c r="C103" s="6">
        <v>5137</v>
      </c>
      <c r="D103" s="6">
        <v>811</v>
      </c>
      <c r="E103" s="6">
        <v>13011</v>
      </c>
      <c r="F103" s="7">
        <v>0</v>
      </c>
      <c r="G103" s="7">
        <v>3</v>
      </c>
      <c r="H103" s="7">
        <v>0</v>
      </c>
      <c r="I103" s="7">
        <v>0</v>
      </c>
      <c r="J103" s="7">
        <v>0</v>
      </c>
      <c r="K103" s="27"/>
      <c r="L103" s="8" t="s">
        <v>615</v>
      </c>
      <c r="M103" s="8" t="s">
        <v>81</v>
      </c>
      <c r="N103" s="8" t="s">
        <v>169</v>
      </c>
      <c r="O103" s="8" t="s">
        <v>47</v>
      </c>
    </row>
    <row r="104" spans="1:15" x14ac:dyDescent="0.25">
      <c r="A104" s="6">
        <v>8</v>
      </c>
      <c r="B104" s="6">
        <v>6171</v>
      </c>
      <c r="C104" s="6">
        <v>5137</v>
      </c>
      <c r="D104" s="6">
        <v>811</v>
      </c>
      <c r="E104" s="6">
        <v>27003</v>
      </c>
      <c r="F104" s="7">
        <v>88.070999999999998</v>
      </c>
      <c r="G104" s="7">
        <v>0</v>
      </c>
      <c r="H104" s="7">
        <v>0</v>
      </c>
      <c r="I104" s="7">
        <v>0</v>
      </c>
      <c r="J104" s="7">
        <v>0</v>
      </c>
      <c r="K104" s="27"/>
      <c r="L104" s="8" t="s">
        <v>615</v>
      </c>
      <c r="M104" s="8" t="s">
        <v>81</v>
      </c>
      <c r="N104" s="8" t="s">
        <v>616</v>
      </c>
      <c r="O104" s="8" t="s">
        <v>47</v>
      </c>
    </row>
    <row r="105" spans="1:15" x14ac:dyDescent="0.25">
      <c r="A105" s="6">
        <v>8</v>
      </c>
      <c r="B105" s="6">
        <v>6171</v>
      </c>
      <c r="C105" s="6">
        <v>5137</v>
      </c>
      <c r="D105" s="6">
        <v>811</v>
      </c>
      <c r="E105" s="6">
        <v>98216</v>
      </c>
      <c r="F105" s="7">
        <v>17</v>
      </c>
      <c r="G105" s="7">
        <v>0</v>
      </c>
      <c r="H105" s="7">
        <v>0</v>
      </c>
      <c r="I105" s="7">
        <v>0</v>
      </c>
      <c r="J105" s="7">
        <v>0</v>
      </c>
      <c r="K105" s="27"/>
      <c r="L105" s="8" t="s">
        <v>615</v>
      </c>
      <c r="M105" s="8" t="s">
        <v>81</v>
      </c>
      <c r="N105" s="8" t="s">
        <v>294</v>
      </c>
      <c r="O105" s="8" t="s">
        <v>47</v>
      </c>
    </row>
    <row r="106" spans="1:15" x14ac:dyDescent="0.25">
      <c r="A106" s="6">
        <v>8</v>
      </c>
      <c r="B106" s="6">
        <v>6171</v>
      </c>
      <c r="C106" s="6">
        <v>5137</v>
      </c>
      <c r="D106" s="6">
        <v>811</v>
      </c>
      <c r="E106" s="6"/>
      <c r="F106" s="7">
        <v>847.98339999999996</v>
      </c>
      <c r="G106" s="7">
        <v>795.96259999999995</v>
      </c>
      <c r="H106" s="7">
        <v>980</v>
      </c>
      <c r="I106" s="7">
        <v>212.48732000000001</v>
      </c>
      <c r="J106" s="7">
        <v>850</v>
      </c>
      <c r="K106" s="27"/>
      <c r="L106" s="8" t="s">
        <v>615</v>
      </c>
      <c r="M106" s="8" t="s">
        <v>81</v>
      </c>
      <c r="N106" s="8"/>
      <c r="O106" s="8" t="s">
        <v>47</v>
      </c>
    </row>
    <row r="107" spans="1:15" x14ac:dyDescent="0.25">
      <c r="A107" s="6">
        <v>8</v>
      </c>
      <c r="B107" s="6">
        <v>6171</v>
      </c>
      <c r="C107" s="6">
        <v>5139</v>
      </c>
      <c r="D107" s="6">
        <v>811</v>
      </c>
      <c r="E107" s="6"/>
      <c r="F107" s="7">
        <v>221.2166</v>
      </c>
      <c r="G107" s="7">
        <v>242.91839999999999</v>
      </c>
      <c r="H107" s="7">
        <v>450</v>
      </c>
      <c r="I107" s="7">
        <v>64.966999999999999</v>
      </c>
      <c r="J107" s="7">
        <v>570</v>
      </c>
      <c r="K107" s="27"/>
      <c r="L107" s="8" t="s">
        <v>615</v>
      </c>
      <c r="M107" s="8" t="s">
        <v>82</v>
      </c>
      <c r="N107" s="8"/>
      <c r="O107" s="8" t="s">
        <v>47</v>
      </c>
    </row>
    <row r="108" spans="1:15" x14ac:dyDescent="0.25">
      <c r="A108" s="6">
        <v>8</v>
      </c>
      <c r="B108" s="6">
        <v>6171</v>
      </c>
      <c r="C108" s="6">
        <v>5162</v>
      </c>
      <c r="D108" s="6">
        <v>811</v>
      </c>
      <c r="E108" s="6"/>
      <c r="F108" s="7">
        <v>194.4</v>
      </c>
      <c r="G108" s="7">
        <v>196.02</v>
      </c>
      <c r="H108" s="7">
        <v>216</v>
      </c>
      <c r="I108" s="7">
        <v>81.674999999999997</v>
      </c>
      <c r="J108" s="7">
        <v>110</v>
      </c>
      <c r="K108" s="27"/>
      <c r="L108" s="8" t="s">
        <v>615</v>
      </c>
      <c r="M108" s="8" t="s">
        <v>145</v>
      </c>
      <c r="N108" s="8"/>
      <c r="O108" s="8" t="s">
        <v>47</v>
      </c>
    </row>
    <row r="109" spans="1:15" x14ac:dyDescent="0.25">
      <c r="A109" s="6">
        <v>8</v>
      </c>
      <c r="B109" s="6">
        <v>6171</v>
      </c>
      <c r="C109" s="6">
        <v>5167</v>
      </c>
      <c r="D109" s="6">
        <v>811</v>
      </c>
      <c r="E109" s="6"/>
      <c r="F109" s="7">
        <v>14.4</v>
      </c>
      <c r="G109" s="7">
        <v>0</v>
      </c>
      <c r="H109" s="7">
        <v>0</v>
      </c>
      <c r="I109" s="7">
        <v>0</v>
      </c>
      <c r="J109" s="7">
        <v>0</v>
      </c>
      <c r="K109" s="27"/>
      <c r="L109" s="8" t="s">
        <v>615</v>
      </c>
      <c r="M109" s="8" t="s">
        <v>194</v>
      </c>
      <c r="N109" s="8"/>
      <c r="O109" s="8" t="s">
        <v>47</v>
      </c>
    </row>
    <row r="110" spans="1:15" x14ac:dyDescent="0.25">
      <c r="A110" s="6">
        <v>8</v>
      </c>
      <c r="B110" s="6">
        <v>6171</v>
      </c>
      <c r="C110" s="6">
        <v>5168</v>
      </c>
      <c r="D110" s="6">
        <v>811</v>
      </c>
      <c r="E110" s="6"/>
      <c r="F110" s="7">
        <v>328.94200000000001</v>
      </c>
      <c r="G110" s="7">
        <v>318.99099999999999</v>
      </c>
      <c r="H110" s="7">
        <v>450</v>
      </c>
      <c r="I110" s="7">
        <v>116.765</v>
      </c>
      <c r="J110" s="7">
        <v>300</v>
      </c>
      <c r="K110" s="27"/>
      <c r="L110" s="8" t="s">
        <v>615</v>
      </c>
      <c r="M110" s="8" t="s">
        <v>626</v>
      </c>
      <c r="N110" s="8"/>
      <c r="O110" s="8" t="s">
        <v>47</v>
      </c>
    </row>
    <row r="111" spans="1:15" x14ac:dyDescent="0.25">
      <c r="A111" s="6">
        <v>8</v>
      </c>
      <c r="B111" s="6">
        <v>6171</v>
      </c>
      <c r="C111" s="6">
        <v>5169</v>
      </c>
      <c r="D111" s="6">
        <v>811</v>
      </c>
      <c r="E111" s="6"/>
      <c r="F111" s="7">
        <v>17991.947390000001</v>
      </c>
      <c r="G111" s="7">
        <v>15282.37268</v>
      </c>
      <c r="H111" s="7">
        <v>16843</v>
      </c>
      <c r="I111" s="7">
        <v>4502.1461399999998</v>
      </c>
      <c r="J111" s="7">
        <v>16628</v>
      </c>
      <c r="K111" s="27"/>
      <c r="L111" s="8" t="s">
        <v>615</v>
      </c>
      <c r="M111" s="8" t="s">
        <v>84</v>
      </c>
      <c r="N111" s="8"/>
      <c r="O111" s="8" t="s">
        <v>47</v>
      </c>
    </row>
    <row r="112" spans="1:15" x14ac:dyDescent="0.25">
      <c r="A112" s="6">
        <v>8</v>
      </c>
      <c r="B112" s="6">
        <v>6171</v>
      </c>
      <c r="C112" s="6">
        <v>5171</v>
      </c>
      <c r="D112" s="6">
        <v>811</v>
      </c>
      <c r="E112" s="6"/>
      <c r="F112" s="7">
        <v>14.526</v>
      </c>
      <c r="G112" s="7">
        <v>25.283000000000001</v>
      </c>
      <c r="H112" s="7">
        <v>550</v>
      </c>
      <c r="I112" s="7">
        <v>12.62604</v>
      </c>
      <c r="J112" s="7">
        <v>550</v>
      </c>
      <c r="K112" s="27"/>
      <c r="L112" s="8" t="s">
        <v>615</v>
      </c>
      <c r="M112" s="8" t="s">
        <v>146</v>
      </c>
      <c r="N112" s="8"/>
      <c r="O112" s="8" t="s">
        <v>47</v>
      </c>
    </row>
    <row r="113" spans="1:15" x14ac:dyDescent="0.25">
      <c r="A113" s="6">
        <v>8</v>
      </c>
      <c r="B113" s="6">
        <v>6171</v>
      </c>
      <c r="C113" s="6">
        <v>5172</v>
      </c>
      <c r="D113" s="6">
        <v>811</v>
      </c>
      <c r="E113" s="6"/>
      <c r="F113" s="7">
        <v>1790.1982</v>
      </c>
      <c r="G113" s="7">
        <v>550.33865000000003</v>
      </c>
      <c r="H113" s="7">
        <v>905</v>
      </c>
      <c r="I113" s="7">
        <v>520.43799999999999</v>
      </c>
      <c r="J113" s="7">
        <v>504</v>
      </c>
      <c r="K113" s="27"/>
      <c r="L113" s="8" t="s">
        <v>615</v>
      </c>
      <c r="M113" s="8" t="s">
        <v>278</v>
      </c>
      <c r="N113" s="8"/>
      <c r="O113" s="8" t="s">
        <v>47</v>
      </c>
    </row>
    <row r="114" spans="1:15" x14ac:dyDescent="0.25">
      <c r="A114" s="6">
        <v>8</v>
      </c>
      <c r="B114" s="6">
        <v>6171</v>
      </c>
      <c r="C114" s="6">
        <v>6111</v>
      </c>
      <c r="D114" s="6">
        <v>811</v>
      </c>
      <c r="E114" s="6"/>
      <c r="F114" s="7">
        <v>995.52700000000004</v>
      </c>
      <c r="G114" s="7">
        <v>1012.34285</v>
      </c>
      <c r="H114" s="7">
        <v>2168</v>
      </c>
      <c r="I114" s="7">
        <v>839.19399999999996</v>
      </c>
      <c r="J114" s="7">
        <v>4575</v>
      </c>
      <c r="K114" s="27"/>
      <c r="L114" s="8" t="s">
        <v>615</v>
      </c>
      <c r="M114" s="8" t="s">
        <v>278</v>
      </c>
      <c r="N114" s="8"/>
      <c r="O114" s="8" t="s">
        <v>47</v>
      </c>
    </row>
    <row r="115" spans="1:15" x14ac:dyDescent="0.25">
      <c r="A115" s="6">
        <v>8</v>
      </c>
      <c r="B115" s="6">
        <v>6171</v>
      </c>
      <c r="C115" s="6">
        <v>6125</v>
      </c>
      <c r="D115" s="6">
        <v>811</v>
      </c>
      <c r="E115" s="6"/>
      <c r="F115" s="7">
        <v>628.69399999999996</v>
      </c>
      <c r="G115" s="7">
        <v>4433.8367900000003</v>
      </c>
      <c r="H115" s="7">
        <v>3100</v>
      </c>
      <c r="I115" s="7">
        <v>0</v>
      </c>
      <c r="J115" s="7">
        <v>5720</v>
      </c>
      <c r="K115" s="90" t="s">
        <v>627</v>
      </c>
      <c r="L115" s="8" t="s">
        <v>615</v>
      </c>
      <c r="M115" s="8" t="s">
        <v>571</v>
      </c>
      <c r="N115" s="8"/>
      <c r="O115" s="8" t="s">
        <v>47</v>
      </c>
    </row>
    <row r="116" spans="1:15" x14ac:dyDescent="0.25">
      <c r="A116" s="6"/>
      <c r="B116" s="6"/>
      <c r="C116" s="6"/>
      <c r="D116" s="6"/>
      <c r="E116" s="6"/>
      <c r="F116" s="7"/>
      <c r="G116" s="7"/>
      <c r="H116" s="7"/>
      <c r="I116" s="7"/>
      <c r="J116" s="27"/>
      <c r="K116" s="27"/>
      <c r="L116" s="8"/>
      <c r="M116" s="8"/>
      <c r="N116" s="8"/>
      <c r="O116" s="8"/>
    </row>
    <row r="117" spans="1:15" x14ac:dyDescent="0.25">
      <c r="A117" s="22"/>
      <c r="B117" s="22" t="s">
        <v>615</v>
      </c>
      <c r="C117" s="22"/>
      <c r="D117" s="22"/>
      <c r="E117" s="22"/>
      <c r="F117" s="24">
        <v>23132.905589999998</v>
      </c>
      <c r="G117" s="24">
        <v>22877.065970000003</v>
      </c>
      <c r="H117" s="24">
        <v>25662</v>
      </c>
      <c r="I117" s="24">
        <v>6350.2985000000008</v>
      </c>
      <c r="J117" s="24">
        <f>SUM(J101:J116)</f>
        <v>29807</v>
      </c>
      <c r="K117" s="24"/>
      <c r="L117" s="23"/>
      <c r="M117" s="23"/>
      <c r="N117" s="23"/>
      <c r="O117" s="23"/>
    </row>
    <row r="118" spans="1:15" x14ac:dyDescent="0.25">
      <c r="A118" s="6"/>
      <c r="B118" s="6"/>
      <c r="C118" s="6"/>
      <c r="D118" s="6"/>
      <c r="E118" s="6"/>
      <c r="F118" s="7"/>
      <c r="G118" s="7"/>
      <c r="H118" s="7"/>
      <c r="I118" s="7"/>
      <c r="J118" s="27"/>
      <c r="K118" s="27"/>
      <c r="L118" s="8"/>
      <c r="M118" s="8"/>
      <c r="N118" s="8"/>
      <c r="O118" s="8"/>
    </row>
    <row r="119" spans="1:15" x14ac:dyDescent="0.25">
      <c r="A119" s="6">
        <v>8</v>
      </c>
      <c r="B119" s="6">
        <v>4339</v>
      </c>
      <c r="C119" s="6">
        <v>5137</v>
      </c>
      <c r="D119" s="6">
        <v>812</v>
      </c>
      <c r="E119" s="6">
        <v>13010</v>
      </c>
      <c r="F119" s="7">
        <v>0</v>
      </c>
      <c r="G119" s="7">
        <v>0</v>
      </c>
      <c r="H119" s="7">
        <v>1</v>
      </c>
      <c r="I119" s="7">
        <v>1</v>
      </c>
      <c r="J119" s="27"/>
      <c r="K119" s="27"/>
      <c r="L119" s="8" t="s">
        <v>617</v>
      </c>
      <c r="M119" s="8" t="s">
        <v>81</v>
      </c>
      <c r="N119" s="8" t="s">
        <v>168</v>
      </c>
      <c r="O119" s="8" t="s">
        <v>189</v>
      </c>
    </row>
    <row r="120" spans="1:15" x14ac:dyDescent="0.25">
      <c r="A120" s="6">
        <v>8</v>
      </c>
      <c r="B120" s="6">
        <v>4339</v>
      </c>
      <c r="C120" s="6">
        <v>5139</v>
      </c>
      <c r="D120" s="6">
        <v>812</v>
      </c>
      <c r="E120" s="6">
        <v>13010</v>
      </c>
      <c r="F120" s="7">
        <v>0</v>
      </c>
      <c r="G120" s="7">
        <v>0</v>
      </c>
      <c r="H120" s="7">
        <v>5</v>
      </c>
      <c r="I120" s="7">
        <v>3.4319999999999999</v>
      </c>
      <c r="J120" s="27"/>
      <c r="K120" s="27"/>
      <c r="L120" s="8" t="s">
        <v>617</v>
      </c>
      <c r="M120" s="8" t="s">
        <v>82</v>
      </c>
      <c r="N120" s="8" t="s">
        <v>168</v>
      </c>
      <c r="O120" s="8" t="s">
        <v>189</v>
      </c>
    </row>
    <row r="121" spans="1:15" x14ac:dyDescent="0.25">
      <c r="A121" s="6">
        <v>8</v>
      </c>
      <c r="B121" s="6">
        <v>4399</v>
      </c>
      <c r="C121" s="6">
        <v>5137</v>
      </c>
      <c r="D121" s="6">
        <v>812</v>
      </c>
      <c r="E121" s="6">
        <v>13010</v>
      </c>
      <c r="F121" s="7">
        <v>0</v>
      </c>
      <c r="G121" s="7">
        <v>65</v>
      </c>
      <c r="H121" s="7">
        <v>0</v>
      </c>
      <c r="I121" s="7">
        <v>0</v>
      </c>
      <c r="J121" s="27"/>
      <c r="K121" s="27"/>
      <c r="L121" s="8" t="s">
        <v>617</v>
      </c>
      <c r="M121" s="8" t="s">
        <v>81</v>
      </c>
      <c r="N121" s="8" t="s">
        <v>168</v>
      </c>
      <c r="O121" s="8" t="s">
        <v>181</v>
      </c>
    </row>
    <row r="122" spans="1:15" x14ac:dyDescent="0.25">
      <c r="A122" s="6">
        <v>8</v>
      </c>
      <c r="B122" s="6">
        <v>4399</v>
      </c>
      <c r="C122" s="6">
        <v>5139</v>
      </c>
      <c r="D122" s="6">
        <v>812</v>
      </c>
      <c r="E122" s="6">
        <v>13010</v>
      </c>
      <c r="F122" s="7">
        <v>0</v>
      </c>
      <c r="G122" s="7">
        <v>5</v>
      </c>
      <c r="H122" s="7">
        <v>0</v>
      </c>
      <c r="I122" s="7">
        <v>0</v>
      </c>
      <c r="J122" s="27"/>
      <c r="K122" s="27"/>
      <c r="L122" s="8" t="s">
        <v>617</v>
      </c>
      <c r="M122" s="8" t="s">
        <v>82</v>
      </c>
      <c r="N122" s="8" t="s">
        <v>168</v>
      </c>
      <c r="O122" s="8" t="s">
        <v>181</v>
      </c>
    </row>
    <row r="123" spans="1:15" x14ac:dyDescent="0.25">
      <c r="A123" s="6">
        <v>8</v>
      </c>
      <c r="B123" s="6">
        <v>6171</v>
      </c>
      <c r="C123" s="6">
        <v>5132</v>
      </c>
      <c r="D123" s="6">
        <v>812</v>
      </c>
      <c r="E123" s="6"/>
      <c r="F123" s="7">
        <v>23.844159999999999</v>
      </c>
      <c r="G123" s="7">
        <v>44.634439999999998</v>
      </c>
      <c r="H123" s="7">
        <v>40</v>
      </c>
      <c r="I123" s="7">
        <v>9.8320000000000007</v>
      </c>
      <c r="J123" s="7">
        <v>40</v>
      </c>
      <c r="K123" s="27"/>
      <c r="L123" s="8" t="s">
        <v>617</v>
      </c>
      <c r="M123" s="8" t="s">
        <v>345</v>
      </c>
      <c r="N123" s="8"/>
      <c r="O123" s="8" t="s">
        <v>47</v>
      </c>
    </row>
    <row r="124" spans="1:15" x14ac:dyDescent="0.25">
      <c r="A124" s="6">
        <v>8</v>
      </c>
      <c r="B124" s="6">
        <v>6171</v>
      </c>
      <c r="C124" s="6">
        <v>5133</v>
      </c>
      <c r="D124" s="6">
        <v>812</v>
      </c>
      <c r="E124" s="6"/>
      <c r="F124" s="7">
        <v>4.5590000000000002</v>
      </c>
      <c r="G124" s="7">
        <v>4.9189999999999996</v>
      </c>
      <c r="H124" s="7">
        <v>7</v>
      </c>
      <c r="I124" s="7">
        <v>0</v>
      </c>
      <c r="J124" s="7">
        <v>7</v>
      </c>
      <c r="K124" s="27"/>
      <c r="L124" s="8" t="s">
        <v>617</v>
      </c>
      <c r="M124" s="8" t="s">
        <v>360</v>
      </c>
      <c r="N124" s="8"/>
      <c r="O124" s="8" t="s">
        <v>47</v>
      </c>
    </row>
    <row r="125" spans="1:15" x14ac:dyDescent="0.25">
      <c r="A125" s="6">
        <v>8</v>
      </c>
      <c r="B125" s="6">
        <v>6171</v>
      </c>
      <c r="C125" s="6">
        <v>5134</v>
      </c>
      <c r="D125" s="6">
        <v>812</v>
      </c>
      <c r="E125" s="6"/>
      <c r="F125" s="7">
        <v>7.99824</v>
      </c>
      <c r="G125" s="7">
        <v>0</v>
      </c>
      <c r="H125" s="7">
        <v>50</v>
      </c>
      <c r="I125" s="7">
        <v>0</v>
      </c>
      <c r="J125" s="7">
        <v>20</v>
      </c>
      <c r="K125" s="27"/>
      <c r="L125" s="8" t="s">
        <v>617</v>
      </c>
      <c r="M125" s="8" t="s">
        <v>346</v>
      </c>
      <c r="N125" s="8"/>
      <c r="O125" s="8" t="s">
        <v>47</v>
      </c>
    </row>
    <row r="126" spans="1:15" x14ac:dyDescent="0.25">
      <c r="A126" s="6">
        <v>8</v>
      </c>
      <c r="B126" s="6">
        <v>6171</v>
      </c>
      <c r="C126" s="6">
        <v>5137</v>
      </c>
      <c r="D126" s="6">
        <v>812</v>
      </c>
      <c r="E126" s="6">
        <v>13011</v>
      </c>
      <c r="F126" s="7">
        <v>0</v>
      </c>
      <c r="G126" s="7">
        <v>93</v>
      </c>
      <c r="H126" s="7">
        <v>0</v>
      </c>
      <c r="I126" s="7">
        <v>0</v>
      </c>
      <c r="J126" s="7"/>
      <c r="K126" s="27"/>
      <c r="L126" s="8" t="s">
        <v>617</v>
      </c>
      <c r="M126" s="8" t="s">
        <v>81</v>
      </c>
      <c r="N126" s="8" t="s">
        <v>169</v>
      </c>
      <c r="O126" s="8" t="s">
        <v>47</v>
      </c>
    </row>
    <row r="127" spans="1:15" x14ac:dyDescent="0.25">
      <c r="A127" s="6">
        <v>8</v>
      </c>
      <c r="B127" s="6">
        <v>6171</v>
      </c>
      <c r="C127" s="6">
        <v>5137</v>
      </c>
      <c r="D127" s="6">
        <v>812</v>
      </c>
      <c r="E127" s="6">
        <v>98216</v>
      </c>
      <c r="F127" s="7">
        <v>258</v>
      </c>
      <c r="G127" s="7">
        <v>0</v>
      </c>
      <c r="H127" s="7">
        <v>0</v>
      </c>
      <c r="I127" s="7">
        <v>0</v>
      </c>
      <c r="J127" s="27"/>
      <c r="K127" s="27"/>
      <c r="L127" s="8" t="s">
        <v>617</v>
      </c>
      <c r="M127" s="8" t="s">
        <v>81</v>
      </c>
      <c r="N127" s="8" t="s">
        <v>294</v>
      </c>
      <c r="O127" s="8" t="s">
        <v>47</v>
      </c>
    </row>
    <row r="128" spans="1:15" x14ac:dyDescent="0.25">
      <c r="A128" s="6">
        <v>8</v>
      </c>
      <c r="B128" s="6">
        <v>6171</v>
      </c>
      <c r="C128" s="6">
        <v>5137</v>
      </c>
      <c r="D128" s="6">
        <v>812</v>
      </c>
      <c r="E128" s="6"/>
      <c r="F128" s="7">
        <v>1025.24</v>
      </c>
      <c r="G128" s="7">
        <v>999.35139000000004</v>
      </c>
      <c r="H128" s="7">
        <v>799</v>
      </c>
      <c r="I128" s="7">
        <v>326.21489000000003</v>
      </c>
      <c r="J128" s="7">
        <v>760</v>
      </c>
      <c r="K128" s="27"/>
      <c r="L128" s="8" t="s">
        <v>617</v>
      </c>
      <c r="M128" s="8" t="s">
        <v>81</v>
      </c>
      <c r="N128" s="8"/>
      <c r="O128" s="8" t="s">
        <v>47</v>
      </c>
    </row>
    <row r="129" spans="1:15" x14ac:dyDescent="0.25">
      <c r="A129" s="6">
        <v>8</v>
      </c>
      <c r="B129" s="6">
        <v>6171</v>
      </c>
      <c r="C129" s="6">
        <v>5139</v>
      </c>
      <c r="D129" s="6">
        <v>812</v>
      </c>
      <c r="E129" s="6">
        <v>13011</v>
      </c>
      <c r="F129" s="7">
        <v>0</v>
      </c>
      <c r="G129" s="7">
        <v>30.579000000000001</v>
      </c>
      <c r="H129" s="7">
        <v>0</v>
      </c>
      <c r="I129" s="7">
        <v>0</v>
      </c>
      <c r="J129" s="27"/>
      <c r="K129" s="27"/>
      <c r="L129" s="8" t="s">
        <v>617</v>
      </c>
      <c r="M129" s="8" t="s">
        <v>82</v>
      </c>
      <c r="N129" s="8" t="s">
        <v>169</v>
      </c>
      <c r="O129" s="8" t="s">
        <v>47</v>
      </c>
    </row>
    <row r="130" spans="1:15" x14ac:dyDescent="0.25">
      <c r="A130" s="6">
        <v>8</v>
      </c>
      <c r="B130" s="6">
        <v>6171</v>
      </c>
      <c r="C130" s="6">
        <v>5139</v>
      </c>
      <c r="D130" s="6">
        <v>812</v>
      </c>
      <c r="E130" s="6">
        <v>98216</v>
      </c>
      <c r="F130" s="7">
        <v>9.5790000000000006</v>
      </c>
      <c r="G130" s="7">
        <v>0</v>
      </c>
      <c r="H130" s="7">
        <v>0</v>
      </c>
      <c r="I130" s="7">
        <v>0</v>
      </c>
      <c r="J130" s="27"/>
      <c r="K130" s="27"/>
      <c r="L130" s="8" t="s">
        <v>617</v>
      </c>
      <c r="M130" s="8" t="s">
        <v>82</v>
      </c>
      <c r="N130" s="8" t="s">
        <v>294</v>
      </c>
      <c r="O130" s="8" t="s">
        <v>47</v>
      </c>
    </row>
    <row r="131" spans="1:15" x14ac:dyDescent="0.25">
      <c r="A131" s="6">
        <v>8</v>
      </c>
      <c r="B131" s="6">
        <v>6171</v>
      </c>
      <c r="C131" s="6">
        <v>5139</v>
      </c>
      <c r="D131" s="6">
        <v>812</v>
      </c>
      <c r="E131" s="6"/>
      <c r="F131" s="7">
        <v>2127.3579800000002</v>
      </c>
      <c r="G131" s="7">
        <v>1976.33905</v>
      </c>
      <c r="H131" s="7">
        <v>2335</v>
      </c>
      <c r="I131" s="7">
        <v>520.93556000000001</v>
      </c>
      <c r="J131" s="7">
        <v>1855</v>
      </c>
      <c r="K131" s="27"/>
      <c r="L131" s="8" t="s">
        <v>617</v>
      </c>
      <c r="M131" s="8" t="s">
        <v>82</v>
      </c>
      <c r="N131" s="8"/>
      <c r="O131" s="8" t="s">
        <v>47</v>
      </c>
    </row>
    <row r="132" spans="1:15" x14ac:dyDescent="0.25">
      <c r="A132" s="6">
        <v>8</v>
      </c>
      <c r="B132" s="6">
        <v>6171</v>
      </c>
      <c r="C132" s="6">
        <v>5151</v>
      </c>
      <c r="D132" s="6">
        <v>812</v>
      </c>
      <c r="E132" s="6"/>
      <c r="F132" s="7">
        <v>314.48200000000003</v>
      </c>
      <c r="G132" s="7">
        <v>333.75700000000001</v>
      </c>
      <c r="H132" s="7">
        <v>400</v>
      </c>
      <c r="I132" s="7">
        <v>145.69999999999999</v>
      </c>
      <c r="J132" s="7">
        <v>400</v>
      </c>
      <c r="K132" s="27"/>
      <c r="L132" s="8" t="s">
        <v>617</v>
      </c>
      <c r="M132" s="8" t="s">
        <v>142</v>
      </c>
      <c r="N132" s="8"/>
      <c r="O132" s="8" t="s">
        <v>47</v>
      </c>
    </row>
    <row r="133" spans="1:15" x14ac:dyDescent="0.25">
      <c r="A133" s="6">
        <v>8</v>
      </c>
      <c r="B133" s="6">
        <v>6171</v>
      </c>
      <c r="C133" s="6">
        <v>5152</v>
      </c>
      <c r="D133" s="6">
        <v>812</v>
      </c>
      <c r="E133" s="6"/>
      <c r="F133" s="7">
        <v>1522.4966099999999</v>
      </c>
      <c r="G133" s="7">
        <v>1593.8541600000001</v>
      </c>
      <c r="H133" s="7">
        <v>2000</v>
      </c>
      <c r="I133" s="7">
        <v>741.18844999999999</v>
      </c>
      <c r="J133" s="7">
        <v>2000</v>
      </c>
      <c r="K133" s="27"/>
      <c r="L133" s="8" t="s">
        <v>617</v>
      </c>
      <c r="M133" s="8" t="s">
        <v>147</v>
      </c>
      <c r="N133" s="8"/>
      <c r="O133" s="8" t="s">
        <v>47</v>
      </c>
    </row>
    <row r="134" spans="1:15" x14ac:dyDescent="0.25">
      <c r="A134" s="6">
        <v>8</v>
      </c>
      <c r="B134" s="6">
        <v>6171</v>
      </c>
      <c r="C134" s="6">
        <v>5153</v>
      </c>
      <c r="D134" s="6">
        <v>812</v>
      </c>
      <c r="E134" s="6"/>
      <c r="F134" s="7">
        <v>1421.6600900000001</v>
      </c>
      <c r="G134" s="7">
        <v>1408.17761</v>
      </c>
      <c r="H134" s="7">
        <v>1900</v>
      </c>
      <c r="I134" s="7">
        <v>481</v>
      </c>
      <c r="J134" s="7">
        <v>1600</v>
      </c>
      <c r="K134" s="27"/>
      <c r="L134" s="8" t="s">
        <v>617</v>
      </c>
      <c r="M134" s="8" t="s">
        <v>143</v>
      </c>
      <c r="N134" s="8"/>
      <c r="O134" s="8" t="s">
        <v>47</v>
      </c>
    </row>
    <row r="135" spans="1:15" x14ac:dyDescent="0.25">
      <c r="A135" s="6">
        <v>8</v>
      </c>
      <c r="B135" s="6">
        <v>6171</v>
      </c>
      <c r="C135" s="6">
        <v>5154</v>
      </c>
      <c r="D135" s="6">
        <v>812</v>
      </c>
      <c r="E135" s="6"/>
      <c r="F135" s="7">
        <v>1970.25</v>
      </c>
      <c r="G135" s="7">
        <v>2210.7440000000001</v>
      </c>
      <c r="H135" s="7">
        <v>2500</v>
      </c>
      <c r="I135" s="7">
        <v>1100.53</v>
      </c>
      <c r="J135" s="7">
        <v>2500</v>
      </c>
      <c r="K135" s="27"/>
      <c r="L135" s="8" t="s">
        <v>617</v>
      </c>
      <c r="M135" s="8" t="s">
        <v>144</v>
      </c>
      <c r="N135" s="8"/>
      <c r="O135" s="8" t="s">
        <v>47</v>
      </c>
    </row>
    <row r="136" spans="1:15" x14ac:dyDescent="0.25">
      <c r="A136" s="6">
        <v>8</v>
      </c>
      <c r="B136" s="6">
        <v>6171</v>
      </c>
      <c r="C136" s="6">
        <v>5156</v>
      </c>
      <c r="D136" s="6">
        <v>812</v>
      </c>
      <c r="E136" s="6">
        <v>13011</v>
      </c>
      <c r="F136" s="7">
        <v>0</v>
      </c>
      <c r="G136" s="7">
        <v>27</v>
      </c>
      <c r="H136" s="7">
        <v>0</v>
      </c>
      <c r="I136" s="7">
        <v>0</v>
      </c>
      <c r="J136" s="27"/>
      <c r="K136" s="27"/>
      <c r="L136" s="8" t="s">
        <v>617</v>
      </c>
      <c r="M136" s="8" t="s">
        <v>244</v>
      </c>
      <c r="N136" s="8" t="s">
        <v>169</v>
      </c>
      <c r="O136" s="8" t="s">
        <v>47</v>
      </c>
    </row>
    <row r="137" spans="1:15" x14ac:dyDescent="0.25">
      <c r="A137" s="6">
        <v>8</v>
      </c>
      <c r="B137" s="6">
        <v>6171</v>
      </c>
      <c r="C137" s="6">
        <v>5156</v>
      </c>
      <c r="D137" s="6">
        <v>812</v>
      </c>
      <c r="E137" s="6">
        <v>98216</v>
      </c>
      <c r="F137" s="7">
        <v>26</v>
      </c>
      <c r="G137" s="7">
        <v>0</v>
      </c>
      <c r="H137" s="7">
        <v>0</v>
      </c>
      <c r="I137" s="7">
        <v>0</v>
      </c>
      <c r="J137" s="27"/>
      <c r="K137" s="27"/>
      <c r="L137" s="8" t="s">
        <v>617</v>
      </c>
      <c r="M137" s="8" t="s">
        <v>244</v>
      </c>
      <c r="N137" s="8" t="s">
        <v>294</v>
      </c>
      <c r="O137" s="8" t="s">
        <v>47</v>
      </c>
    </row>
    <row r="138" spans="1:15" x14ac:dyDescent="0.25">
      <c r="A138" s="6">
        <v>8</v>
      </c>
      <c r="B138" s="6">
        <v>6171</v>
      </c>
      <c r="C138" s="6">
        <v>5156</v>
      </c>
      <c r="D138" s="6">
        <v>812</v>
      </c>
      <c r="E138" s="6"/>
      <c r="F138" s="7">
        <v>340.78402999999997</v>
      </c>
      <c r="G138" s="7">
        <v>328.35694999999998</v>
      </c>
      <c r="H138" s="7">
        <v>400</v>
      </c>
      <c r="I138" s="7">
        <v>143.12013999999999</v>
      </c>
      <c r="J138" s="7">
        <v>400</v>
      </c>
      <c r="K138" s="27"/>
      <c r="L138" s="8" t="s">
        <v>617</v>
      </c>
      <c r="M138" s="8" t="s">
        <v>244</v>
      </c>
      <c r="N138" s="8"/>
      <c r="O138" s="8" t="s">
        <v>47</v>
      </c>
    </row>
    <row r="139" spans="1:15" x14ac:dyDescent="0.25">
      <c r="A139" s="6">
        <v>8</v>
      </c>
      <c r="B139" s="6">
        <v>6171</v>
      </c>
      <c r="C139" s="6">
        <v>5162</v>
      </c>
      <c r="D139" s="6">
        <v>812</v>
      </c>
      <c r="E139" s="6">
        <v>13011</v>
      </c>
      <c r="F139" s="7">
        <v>0</v>
      </c>
      <c r="G139" s="7">
        <v>21</v>
      </c>
      <c r="H139" s="7">
        <v>0</v>
      </c>
      <c r="I139" s="7">
        <v>0</v>
      </c>
      <c r="J139" s="27"/>
      <c r="K139" s="27"/>
      <c r="L139" s="8" t="s">
        <v>617</v>
      </c>
      <c r="M139" s="8" t="s">
        <v>145</v>
      </c>
      <c r="N139" s="8" t="s">
        <v>169</v>
      </c>
      <c r="O139" s="8" t="s">
        <v>47</v>
      </c>
    </row>
    <row r="140" spans="1:15" x14ac:dyDescent="0.25">
      <c r="A140" s="6">
        <v>8</v>
      </c>
      <c r="B140" s="6">
        <v>6171</v>
      </c>
      <c r="C140" s="6">
        <v>5162</v>
      </c>
      <c r="D140" s="6">
        <v>812</v>
      </c>
      <c r="E140" s="6">
        <v>98216</v>
      </c>
      <c r="F140" s="7">
        <v>31</v>
      </c>
      <c r="G140" s="7">
        <v>0</v>
      </c>
      <c r="H140" s="7">
        <v>0</v>
      </c>
      <c r="I140" s="7">
        <v>0</v>
      </c>
      <c r="J140" s="27"/>
      <c r="K140" s="27"/>
      <c r="L140" s="8" t="s">
        <v>617</v>
      </c>
      <c r="M140" s="8" t="s">
        <v>145</v>
      </c>
      <c r="N140" s="8" t="s">
        <v>294</v>
      </c>
      <c r="O140" s="8" t="s">
        <v>47</v>
      </c>
    </row>
    <row r="141" spans="1:15" x14ac:dyDescent="0.25">
      <c r="A141" s="6">
        <v>8</v>
      </c>
      <c r="B141" s="6">
        <v>6171</v>
      </c>
      <c r="C141" s="6">
        <v>5162</v>
      </c>
      <c r="D141" s="6">
        <v>812</v>
      </c>
      <c r="E141" s="6"/>
      <c r="F141" s="7">
        <v>1175.4584199999999</v>
      </c>
      <c r="G141" s="7">
        <v>920.84067000000005</v>
      </c>
      <c r="H141" s="7">
        <v>956</v>
      </c>
      <c r="I141" s="7">
        <v>352.65793000000002</v>
      </c>
      <c r="J141" s="7">
        <v>900</v>
      </c>
      <c r="K141" s="27"/>
      <c r="L141" s="8" t="s">
        <v>617</v>
      </c>
      <c r="M141" s="8" t="s">
        <v>145</v>
      </c>
      <c r="N141" s="8"/>
      <c r="O141" s="8" t="s">
        <v>47</v>
      </c>
    </row>
    <row r="142" spans="1:15" x14ac:dyDescent="0.25">
      <c r="A142" s="6">
        <v>8</v>
      </c>
      <c r="B142" s="6">
        <v>6171</v>
      </c>
      <c r="C142" s="6">
        <v>5164</v>
      </c>
      <c r="D142" s="6">
        <v>812</v>
      </c>
      <c r="E142" s="6"/>
      <c r="F142" s="7">
        <v>0</v>
      </c>
      <c r="G142" s="7">
        <v>0</v>
      </c>
      <c r="H142" s="7">
        <v>5</v>
      </c>
      <c r="I142" s="7">
        <v>0</v>
      </c>
      <c r="J142" s="7">
        <v>30</v>
      </c>
      <c r="K142" s="27"/>
      <c r="L142" s="8" t="s">
        <v>617</v>
      </c>
      <c r="M142" s="8" t="s">
        <v>148</v>
      </c>
      <c r="N142" s="8"/>
      <c r="O142" s="8" t="s">
        <v>47</v>
      </c>
    </row>
    <row r="143" spans="1:15" x14ac:dyDescent="0.25">
      <c r="A143" s="6">
        <v>8</v>
      </c>
      <c r="B143" s="6">
        <v>6171</v>
      </c>
      <c r="C143" s="6">
        <v>5169</v>
      </c>
      <c r="D143" s="6">
        <v>812</v>
      </c>
      <c r="E143" s="6"/>
      <c r="F143" s="7">
        <v>2585.2522800000002</v>
      </c>
      <c r="G143" s="7">
        <v>3042.0711799999999</v>
      </c>
      <c r="H143" s="7">
        <v>3120</v>
      </c>
      <c r="I143" s="7">
        <v>1074.1540399999999</v>
      </c>
      <c r="J143" s="7">
        <v>3080</v>
      </c>
      <c r="K143" s="27"/>
      <c r="L143" s="8" t="s">
        <v>617</v>
      </c>
      <c r="M143" s="8" t="s">
        <v>84</v>
      </c>
      <c r="N143" s="8"/>
      <c r="O143" s="8" t="s">
        <v>47</v>
      </c>
    </row>
    <row r="144" spans="1:15" x14ac:dyDescent="0.25">
      <c r="A144" s="6">
        <v>8</v>
      </c>
      <c r="B144" s="6">
        <v>6171</v>
      </c>
      <c r="C144" s="6">
        <v>5171</v>
      </c>
      <c r="D144" s="6">
        <v>812</v>
      </c>
      <c r="E144" s="6"/>
      <c r="F144" s="7">
        <v>3015.1790500000002</v>
      </c>
      <c r="G144" s="7">
        <v>2389.3253500000001</v>
      </c>
      <c r="H144" s="7">
        <v>3000</v>
      </c>
      <c r="I144" s="7">
        <v>927.61560999999995</v>
      </c>
      <c r="J144" s="7">
        <v>2825</v>
      </c>
      <c r="K144" s="27"/>
      <c r="L144" s="8" t="s">
        <v>617</v>
      </c>
      <c r="M144" s="8" t="s">
        <v>146</v>
      </c>
      <c r="N144" s="8"/>
      <c r="O144" s="8" t="s">
        <v>47</v>
      </c>
    </row>
    <row r="145" spans="1:15" x14ac:dyDescent="0.25">
      <c r="A145" s="6">
        <v>8</v>
      </c>
      <c r="B145" s="6">
        <v>6171</v>
      </c>
      <c r="C145" s="6">
        <v>5178</v>
      </c>
      <c r="D145" s="6">
        <v>812</v>
      </c>
      <c r="E145" s="6"/>
      <c r="F145" s="7">
        <v>0</v>
      </c>
      <c r="G145" s="7">
        <v>0</v>
      </c>
      <c r="H145" s="7">
        <v>610</v>
      </c>
      <c r="I145" s="7">
        <v>0</v>
      </c>
      <c r="J145" s="7">
        <v>0</v>
      </c>
      <c r="K145" s="27"/>
      <c r="L145" s="8" t="s">
        <v>617</v>
      </c>
      <c r="M145" s="8" t="s">
        <v>348</v>
      </c>
      <c r="N145" s="8"/>
      <c r="O145" s="8" t="s">
        <v>47</v>
      </c>
    </row>
    <row r="146" spans="1:15" x14ac:dyDescent="0.25">
      <c r="A146" s="6">
        <v>8</v>
      </c>
      <c r="B146" s="6">
        <v>6171</v>
      </c>
      <c r="C146" s="6">
        <v>5179</v>
      </c>
      <c r="D146" s="6">
        <v>812</v>
      </c>
      <c r="E146" s="6"/>
      <c r="F146" s="7">
        <v>0.56799999999999995</v>
      </c>
      <c r="G146" s="7">
        <v>0.54400000000000004</v>
      </c>
      <c r="H146" s="7">
        <v>1</v>
      </c>
      <c r="I146" s="7">
        <v>0.64</v>
      </c>
      <c r="J146" s="7">
        <v>3</v>
      </c>
      <c r="K146" s="27"/>
      <c r="L146" s="8" t="s">
        <v>617</v>
      </c>
      <c r="M146" s="8" t="s">
        <v>85</v>
      </c>
      <c r="N146" s="8"/>
      <c r="O146" s="8" t="s">
        <v>47</v>
      </c>
    </row>
    <row r="147" spans="1:15" x14ac:dyDescent="0.25">
      <c r="A147" s="6">
        <v>8</v>
      </c>
      <c r="B147" s="6">
        <v>6171</v>
      </c>
      <c r="C147" s="6">
        <v>5192</v>
      </c>
      <c r="D147" s="6">
        <v>812</v>
      </c>
      <c r="E147" s="6"/>
      <c r="F147" s="7">
        <v>1.6140000000000001</v>
      </c>
      <c r="G147" s="7">
        <v>2.552</v>
      </c>
      <c r="H147" s="7">
        <v>3</v>
      </c>
      <c r="I147" s="7">
        <v>2.6139999999999999</v>
      </c>
      <c r="J147" s="7">
        <v>3</v>
      </c>
      <c r="K147" s="27"/>
      <c r="L147" s="8" t="s">
        <v>617</v>
      </c>
      <c r="M147" s="8" t="s">
        <v>154</v>
      </c>
      <c r="N147" s="8"/>
      <c r="O147" s="8" t="s">
        <v>47</v>
      </c>
    </row>
    <row r="148" spans="1:15" x14ac:dyDescent="0.25">
      <c r="A148" s="6">
        <v>8</v>
      </c>
      <c r="B148" s="6">
        <v>6171</v>
      </c>
      <c r="C148" s="6">
        <v>5362</v>
      </c>
      <c r="D148" s="6">
        <v>812</v>
      </c>
      <c r="E148" s="6"/>
      <c r="F148" s="7">
        <v>5.4</v>
      </c>
      <c r="G148" s="7">
        <v>3.1</v>
      </c>
      <c r="H148" s="7">
        <v>12</v>
      </c>
      <c r="I148" s="7">
        <v>11.3</v>
      </c>
      <c r="J148" s="7">
        <v>15</v>
      </c>
      <c r="K148" s="27"/>
      <c r="L148" s="8" t="s">
        <v>617</v>
      </c>
      <c r="M148" s="8" t="s">
        <v>94</v>
      </c>
      <c r="N148" s="8"/>
      <c r="O148" s="8" t="s">
        <v>47</v>
      </c>
    </row>
    <row r="149" spans="1:15" x14ac:dyDescent="0.25">
      <c r="A149" s="6">
        <v>8</v>
      </c>
      <c r="B149" s="6">
        <v>6171</v>
      </c>
      <c r="C149" s="6">
        <v>6121</v>
      </c>
      <c r="D149" s="6">
        <v>812</v>
      </c>
      <c r="E149" s="6"/>
      <c r="F149" s="7"/>
      <c r="G149" s="7"/>
      <c r="H149" s="7"/>
      <c r="I149" s="7"/>
      <c r="J149" s="7">
        <v>490</v>
      </c>
      <c r="K149" s="90" t="s">
        <v>628</v>
      </c>
      <c r="L149" s="8" t="s">
        <v>617</v>
      </c>
      <c r="M149" s="8"/>
      <c r="N149" s="8"/>
      <c r="O149" s="8"/>
    </row>
    <row r="150" spans="1:15" x14ac:dyDescent="0.25">
      <c r="A150" s="6">
        <v>8</v>
      </c>
      <c r="B150" s="6">
        <v>6171</v>
      </c>
      <c r="C150" s="6">
        <v>6122</v>
      </c>
      <c r="D150" s="6">
        <v>812</v>
      </c>
      <c r="E150" s="6"/>
      <c r="F150" s="7">
        <v>0</v>
      </c>
      <c r="G150" s="7">
        <v>1093.3688400000001</v>
      </c>
      <c r="H150" s="7">
        <v>0</v>
      </c>
      <c r="I150" s="7">
        <v>0</v>
      </c>
      <c r="J150" s="27"/>
      <c r="K150" s="27"/>
      <c r="L150" s="8" t="s">
        <v>617</v>
      </c>
      <c r="M150" s="8" t="s">
        <v>355</v>
      </c>
      <c r="N150" s="8"/>
      <c r="O150" s="8" t="s">
        <v>47</v>
      </c>
    </row>
    <row r="151" spans="1:15" x14ac:dyDescent="0.25">
      <c r="A151" s="6"/>
      <c r="B151" s="6"/>
      <c r="C151" s="6"/>
      <c r="D151" s="6"/>
      <c r="E151" s="6"/>
      <c r="F151" s="7"/>
      <c r="G151" s="7"/>
      <c r="H151" s="7"/>
      <c r="I151" s="7"/>
      <c r="J151" s="27"/>
      <c r="K151" s="27"/>
      <c r="L151" s="8"/>
      <c r="M151" s="8"/>
      <c r="N151" s="8"/>
      <c r="O151" s="8"/>
    </row>
    <row r="152" spans="1:15" x14ac:dyDescent="0.25">
      <c r="A152" s="22"/>
      <c r="B152" s="22" t="s">
        <v>617</v>
      </c>
      <c r="C152" s="22"/>
      <c r="D152" s="22"/>
      <c r="E152" s="22"/>
      <c r="F152" s="24">
        <v>15866.72286</v>
      </c>
      <c r="G152" s="24">
        <v>16593.514639999998</v>
      </c>
      <c r="H152" s="24">
        <v>18144</v>
      </c>
      <c r="I152" s="24">
        <v>5841.93462</v>
      </c>
      <c r="J152" s="24">
        <f>SUM(J118:J151)</f>
        <v>16928</v>
      </c>
      <c r="K152" s="24"/>
      <c r="L152" s="23"/>
      <c r="M152" s="23"/>
      <c r="N152" s="23"/>
      <c r="O152" s="23"/>
    </row>
    <row r="153" spans="1:15" x14ac:dyDescent="0.25">
      <c r="A153" s="6"/>
      <c r="B153" s="6"/>
      <c r="C153" s="6"/>
      <c r="D153" s="6"/>
      <c r="E153" s="6"/>
      <c r="F153" s="7"/>
      <c r="G153" s="7"/>
      <c r="H153" s="7"/>
      <c r="I153" s="7"/>
      <c r="J153" s="27"/>
      <c r="K153" s="27"/>
      <c r="L153" s="8"/>
      <c r="M153" s="8"/>
      <c r="N153" s="8"/>
      <c r="O153" s="8"/>
    </row>
    <row r="154" spans="1:15" x14ac:dyDescent="0.25">
      <c r="A154" s="6">
        <v>8</v>
      </c>
      <c r="B154" s="6">
        <v>6171</v>
      </c>
      <c r="C154" s="6">
        <v>5178</v>
      </c>
      <c r="D154" s="6">
        <v>819</v>
      </c>
      <c r="E154" s="6"/>
      <c r="F154" s="7">
        <v>0</v>
      </c>
      <c r="G154" s="7">
        <v>177.95337000000001</v>
      </c>
      <c r="H154" s="7">
        <v>0</v>
      </c>
      <c r="I154" s="7">
        <v>17.158349999999999</v>
      </c>
      <c r="J154" s="7">
        <v>42</v>
      </c>
      <c r="K154" s="27"/>
      <c r="L154" s="8" t="s">
        <v>629</v>
      </c>
      <c r="M154" s="8" t="s">
        <v>348</v>
      </c>
      <c r="N154" s="8"/>
      <c r="O154" s="8" t="s">
        <v>47</v>
      </c>
    </row>
    <row r="155" spans="1:15" x14ac:dyDescent="0.25">
      <c r="A155" s="6"/>
      <c r="B155" s="6"/>
      <c r="C155" s="6"/>
      <c r="D155" s="6"/>
      <c r="E155" s="6"/>
      <c r="F155" s="7"/>
      <c r="G155" s="7"/>
      <c r="H155" s="7"/>
      <c r="I155" s="7"/>
      <c r="J155" s="27"/>
      <c r="K155" s="27"/>
      <c r="L155" s="8"/>
      <c r="M155" s="8"/>
      <c r="N155" s="8"/>
      <c r="O155" s="8"/>
    </row>
    <row r="156" spans="1:15" x14ac:dyDescent="0.25">
      <c r="A156" s="22"/>
      <c r="B156" s="22" t="s">
        <v>629</v>
      </c>
      <c r="C156" s="22"/>
      <c r="D156" s="22"/>
      <c r="E156" s="22"/>
      <c r="F156" s="24">
        <v>0</v>
      </c>
      <c r="G156" s="24">
        <v>177.95337000000001</v>
      </c>
      <c r="H156" s="24">
        <v>0</v>
      </c>
      <c r="I156" s="24">
        <v>17.158349999999999</v>
      </c>
      <c r="J156" s="24">
        <f>SUM(J153:J155)</f>
        <v>42</v>
      </c>
      <c r="K156" s="24"/>
      <c r="L156" s="23"/>
      <c r="M156" s="23"/>
      <c r="N156" s="23"/>
      <c r="O156" s="23"/>
    </row>
    <row r="157" spans="1:15" x14ac:dyDescent="0.25">
      <c r="A157" s="6"/>
      <c r="B157" s="6"/>
      <c r="C157" s="6"/>
      <c r="D157" s="6"/>
      <c r="E157" s="6"/>
      <c r="F157" s="7"/>
      <c r="G157" s="7"/>
      <c r="H157" s="7"/>
      <c r="I157" s="7"/>
      <c r="J157" s="27"/>
      <c r="K157" s="27"/>
      <c r="L157" s="8"/>
      <c r="M157" s="8"/>
      <c r="N157" s="8"/>
      <c r="O157" s="8"/>
    </row>
    <row r="158" spans="1:15" x14ac:dyDescent="0.25">
      <c r="A158" s="6">
        <v>8</v>
      </c>
      <c r="B158" s="6">
        <v>6171</v>
      </c>
      <c r="C158" s="6">
        <v>5169</v>
      </c>
      <c r="D158" s="6">
        <v>917</v>
      </c>
      <c r="E158" s="6"/>
      <c r="F158" s="7">
        <v>2415.395</v>
      </c>
      <c r="G158" s="7">
        <v>2585.6019999999999</v>
      </c>
      <c r="H158" s="7">
        <v>2800</v>
      </c>
      <c r="I158" s="7">
        <v>1249.393</v>
      </c>
      <c r="J158" s="7">
        <v>2800</v>
      </c>
      <c r="K158" s="27"/>
      <c r="L158" s="8" t="s">
        <v>31</v>
      </c>
      <c r="M158" s="8" t="s">
        <v>84</v>
      </c>
      <c r="N158" s="8"/>
      <c r="O158" s="8" t="s">
        <v>47</v>
      </c>
    </row>
    <row r="159" spans="1:15" x14ac:dyDescent="0.25">
      <c r="A159" s="6"/>
      <c r="B159" s="6"/>
      <c r="C159" s="6"/>
      <c r="D159" s="6"/>
      <c r="E159" s="6"/>
      <c r="F159" s="7"/>
      <c r="G159" s="7"/>
      <c r="H159" s="7"/>
      <c r="I159" s="7"/>
      <c r="J159" s="27"/>
      <c r="K159" s="27"/>
      <c r="L159" s="8"/>
      <c r="M159" s="8"/>
      <c r="N159" s="8"/>
      <c r="O159" s="8"/>
    </row>
    <row r="160" spans="1:15" x14ac:dyDescent="0.25">
      <c r="A160" s="22"/>
      <c r="B160" s="22" t="s">
        <v>31</v>
      </c>
      <c r="C160" s="22"/>
      <c r="D160" s="22"/>
      <c r="E160" s="22"/>
      <c r="F160" s="24">
        <v>2415.395</v>
      </c>
      <c r="G160" s="24">
        <v>2585.6019999999999</v>
      </c>
      <c r="H160" s="24">
        <v>2800</v>
      </c>
      <c r="I160" s="24">
        <v>1249.393</v>
      </c>
      <c r="J160" s="24">
        <f>SUM(J157:J159)</f>
        <v>2800</v>
      </c>
      <c r="K160" s="24"/>
      <c r="L160" s="23"/>
      <c r="M160" s="23"/>
      <c r="N160" s="23"/>
      <c r="O160" s="23"/>
    </row>
    <row r="161" spans="1:15" x14ac:dyDescent="0.25">
      <c r="A161" s="6"/>
      <c r="B161" s="6"/>
      <c r="C161" s="6"/>
      <c r="D161" s="6"/>
      <c r="E161" s="6"/>
      <c r="F161" s="7"/>
      <c r="G161" s="7"/>
      <c r="H161" s="7"/>
      <c r="I161" s="7"/>
      <c r="J161" s="27"/>
      <c r="K161" s="27"/>
      <c r="L161" s="8"/>
      <c r="M161" s="8"/>
      <c r="N161" s="8"/>
      <c r="O161" s="8"/>
    </row>
    <row r="162" spans="1:15" x14ac:dyDescent="0.25">
      <c r="A162" s="6">
        <v>8</v>
      </c>
      <c r="B162" s="6">
        <v>6171</v>
      </c>
      <c r="C162" s="6">
        <v>5169</v>
      </c>
      <c r="D162" s="6">
        <v>918</v>
      </c>
      <c r="E162" s="6"/>
      <c r="F162" s="7">
        <v>1452.4457199999999</v>
      </c>
      <c r="G162" s="7">
        <v>1735.6305400000001</v>
      </c>
      <c r="H162" s="7">
        <v>1700</v>
      </c>
      <c r="I162" s="7">
        <v>987.07399999999996</v>
      </c>
      <c r="J162" s="7">
        <v>1900</v>
      </c>
      <c r="K162" s="27"/>
      <c r="L162" s="8" t="s">
        <v>619</v>
      </c>
      <c r="M162" s="8" t="s">
        <v>84</v>
      </c>
      <c r="N162" s="8"/>
      <c r="O162" s="8" t="s">
        <v>47</v>
      </c>
    </row>
    <row r="163" spans="1:15" x14ac:dyDescent="0.25">
      <c r="A163" s="6"/>
      <c r="B163" s="6"/>
      <c r="C163" s="6"/>
      <c r="D163" s="6"/>
      <c r="E163" s="6"/>
      <c r="F163" s="7"/>
      <c r="G163" s="7"/>
      <c r="H163" s="7"/>
      <c r="I163" s="7"/>
      <c r="J163" s="27"/>
      <c r="K163" s="27"/>
      <c r="L163" s="8"/>
      <c r="M163" s="8"/>
      <c r="N163" s="8"/>
      <c r="O163" s="8"/>
    </row>
    <row r="164" spans="1:15" x14ac:dyDescent="0.25">
      <c r="A164" s="22"/>
      <c r="B164" s="22" t="s">
        <v>619</v>
      </c>
      <c r="C164" s="22"/>
      <c r="D164" s="22"/>
      <c r="E164" s="22"/>
      <c r="F164" s="24">
        <v>1452.4457199999999</v>
      </c>
      <c r="G164" s="24">
        <v>1735.6305400000001</v>
      </c>
      <c r="H164" s="24">
        <v>1700</v>
      </c>
      <c r="I164" s="24">
        <v>987.07399999999996</v>
      </c>
      <c r="J164" s="24">
        <f>SUM(J161:J163)</f>
        <v>1900</v>
      </c>
      <c r="K164" s="24"/>
      <c r="L164" s="23"/>
      <c r="M164" s="23"/>
      <c r="N164" s="23"/>
      <c r="O164" s="23"/>
    </row>
    <row r="165" spans="1:15" x14ac:dyDescent="0.25">
      <c r="A165" s="6"/>
      <c r="B165" s="6"/>
      <c r="C165" s="6"/>
      <c r="D165" s="6"/>
      <c r="E165" s="6"/>
      <c r="F165" s="7"/>
      <c r="G165" s="7"/>
      <c r="H165" s="7"/>
      <c r="I165" s="7"/>
      <c r="J165" s="27"/>
      <c r="K165" s="27"/>
      <c r="L165" s="8"/>
      <c r="M165" s="8"/>
      <c r="N165" s="8"/>
      <c r="O165" s="8"/>
    </row>
    <row r="166" spans="1:15" x14ac:dyDescent="0.25">
      <c r="A166" s="6">
        <v>8</v>
      </c>
      <c r="B166" s="6">
        <v>6171</v>
      </c>
      <c r="C166" s="6">
        <v>5499</v>
      </c>
      <c r="D166" s="6">
        <v>919</v>
      </c>
      <c r="E166" s="6"/>
      <c r="F166" s="7">
        <v>541</v>
      </c>
      <c r="G166" s="7">
        <v>588.20000000000005</v>
      </c>
      <c r="H166" s="7">
        <v>1200</v>
      </c>
      <c r="I166" s="7">
        <v>391.8</v>
      </c>
      <c r="J166" s="7">
        <v>1200</v>
      </c>
      <c r="K166" s="27"/>
      <c r="L166" s="8" t="s">
        <v>630</v>
      </c>
      <c r="M166" s="8" t="s">
        <v>97</v>
      </c>
      <c r="N166" s="8"/>
      <c r="O166" s="8" t="s">
        <v>47</v>
      </c>
    </row>
    <row r="167" spans="1:15" x14ac:dyDescent="0.25">
      <c r="A167" s="6"/>
      <c r="B167" s="6"/>
      <c r="C167" s="6"/>
      <c r="D167" s="6"/>
      <c r="E167" s="6"/>
      <c r="F167" s="7"/>
      <c r="G167" s="7"/>
      <c r="H167" s="7"/>
      <c r="I167" s="7"/>
      <c r="J167" s="27"/>
      <c r="K167" s="27"/>
      <c r="L167" s="8"/>
      <c r="M167" s="8"/>
      <c r="N167" s="8"/>
      <c r="O167" s="8"/>
    </row>
    <row r="168" spans="1:15" x14ac:dyDescent="0.25">
      <c r="A168" s="22"/>
      <c r="B168" s="22" t="s">
        <v>630</v>
      </c>
      <c r="C168" s="22"/>
      <c r="D168" s="22"/>
      <c r="E168" s="22"/>
      <c r="F168" s="24">
        <v>541</v>
      </c>
      <c r="G168" s="24">
        <v>588.20000000000005</v>
      </c>
      <c r="H168" s="24">
        <v>1200</v>
      </c>
      <c r="I168" s="24">
        <v>391.8</v>
      </c>
      <c r="J168" s="24">
        <f>SUM(J165:J167)</f>
        <v>1200</v>
      </c>
      <c r="K168" s="24"/>
      <c r="L168" s="23"/>
      <c r="M168" s="23"/>
      <c r="N168" s="23"/>
      <c r="O168" s="23"/>
    </row>
    <row r="169" spans="1:15" x14ac:dyDescent="0.25">
      <c r="A169" s="6"/>
      <c r="B169" s="6"/>
      <c r="C169" s="6"/>
      <c r="D169" s="6"/>
      <c r="E169" s="6"/>
      <c r="F169" s="7"/>
      <c r="G169" s="7"/>
      <c r="H169" s="7"/>
      <c r="I169" s="7"/>
      <c r="J169" s="27"/>
      <c r="K169" s="27"/>
      <c r="L169" s="8"/>
      <c r="M169" s="8"/>
      <c r="N169" s="8"/>
      <c r="O169" s="8"/>
    </row>
    <row r="170" spans="1:15" x14ac:dyDescent="0.25">
      <c r="A170" s="6">
        <v>8</v>
      </c>
      <c r="B170" s="6">
        <v>6171</v>
      </c>
      <c r="C170" s="6">
        <v>5169</v>
      </c>
      <c r="D170" s="6">
        <v>920</v>
      </c>
      <c r="E170" s="6"/>
      <c r="F170" s="7">
        <v>237.65</v>
      </c>
      <c r="G170" s="7">
        <v>237.81899999999999</v>
      </c>
      <c r="H170" s="7">
        <v>238</v>
      </c>
      <c r="I170" s="7">
        <v>196.12899999999999</v>
      </c>
      <c r="J170" s="7">
        <v>238</v>
      </c>
      <c r="K170" s="27"/>
      <c r="L170" s="8" t="s">
        <v>631</v>
      </c>
      <c r="M170" s="8" t="s">
        <v>84</v>
      </c>
      <c r="N170" s="8"/>
      <c r="O170" s="8" t="s">
        <v>47</v>
      </c>
    </row>
    <row r="171" spans="1:15" x14ac:dyDescent="0.25">
      <c r="A171" s="6"/>
      <c r="B171" s="6"/>
      <c r="C171" s="6"/>
      <c r="D171" s="6"/>
      <c r="E171" s="6"/>
      <c r="F171" s="7"/>
      <c r="G171" s="7"/>
      <c r="H171" s="7"/>
      <c r="I171" s="7"/>
      <c r="J171" s="27"/>
      <c r="K171" s="27"/>
      <c r="L171" s="8"/>
      <c r="M171" s="8"/>
      <c r="N171" s="8"/>
      <c r="O171" s="8"/>
    </row>
    <row r="172" spans="1:15" x14ac:dyDescent="0.25">
      <c r="A172" s="22"/>
      <c r="B172" s="22" t="s">
        <v>631</v>
      </c>
      <c r="C172" s="22"/>
      <c r="D172" s="22"/>
      <c r="E172" s="22"/>
      <c r="F172" s="24">
        <v>237.65</v>
      </c>
      <c r="G172" s="24">
        <v>237.81899999999999</v>
      </c>
      <c r="H172" s="24">
        <v>238</v>
      </c>
      <c r="I172" s="24">
        <v>196.12899999999999</v>
      </c>
      <c r="J172" s="24">
        <f>SUM(J169:J171)</f>
        <v>238</v>
      </c>
      <c r="K172" s="24"/>
      <c r="L172" s="23"/>
      <c r="M172" s="23"/>
      <c r="N172" s="23"/>
      <c r="O172" s="23"/>
    </row>
    <row r="173" spans="1:15" x14ac:dyDescent="0.25">
      <c r="A173" s="6"/>
      <c r="B173" s="6"/>
      <c r="C173" s="6"/>
      <c r="D173" s="6"/>
      <c r="E173" s="6"/>
      <c r="F173" s="7"/>
      <c r="G173" s="7"/>
      <c r="H173" s="7"/>
      <c r="I173" s="7"/>
      <c r="J173" s="27"/>
      <c r="K173" s="27"/>
      <c r="L173" s="8"/>
      <c r="M173" s="8"/>
      <c r="N173" s="8"/>
      <c r="O173" s="8"/>
    </row>
    <row r="174" spans="1:15" x14ac:dyDescent="0.25">
      <c r="A174" s="6">
        <v>8</v>
      </c>
      <c r="B174" s="6">
        <v>6171</v>
      </c>
      <c r="C174" s="6">
        <v>5178</v>
      </c>
      <c r="D174" s="6">
        <v>1155</v>
      </c>
      <c r="E174" s="6"/>
      <c r="F174" s="7">
        <v>0</v>
      </c>
      <c r="G174" s="7">
        <v>298.94063</v>
      </c>
      <c r="H174" s="7">
        <v>0</v>
      </c>
      <c r="I174" s="7">
        <v>27.605899999999998</v>
      </c>
      <c r="J174" s="7">
        <v>66</v>
      </c>
      <c r="K174" s="27"/>
      <c r="L174" s="8" t="s">
        <v>632</v>
      </c>
      <c r="M174" s="8" t="s">
        <v>348</v>
      </c>
      <c r="N174" s="8"/>
      <c r="O174" s="8" t="s">
        <v>47</v>
      </c>
    </row>
    <row r="175" spans="1:15" x14ac:dyDescent="0.25">
      <c r="A175" s="6"/>
      <c r="B175" s="6"/>
      <c r="C175" s="6"/>
      <c r="D175" s="6"/>
      <c r="E175" s="6"/>
      <c r="F175" s="7"/>
      <c r="G175" s="7"/>
      <c r="H175" s="7"/>
      <c r="I175" s="7"/>
      <c r="J175" s="27"/>
      <c r="K175" s="27"/>
      <c r="L175" s="8"/>
      <c r="M175" s="8"/>
      <c r="N175" s="8"/>
      <c r="O175" s="8"/>
    </row>
    <row r="176" spans="1:15" x14ac:dyDescent="0.25">
      <c r="A176" s="22"/>
      <c r="B176" s="22" t="s">
        <v>632</v>
      </c>
      <c r="C176" s="22"/>
      <c r="D176" s="22"/>
      <c r="E176" s="22"/>
      <c r="F176" s="24">
        <v>0</v>
      </c>
      <c r="G176" s="24">
        <v>298.94063</v>
      </c>
      <c r="H176" s="24">
        <v>0</v>
      </c>
      <c r="I176" s="24">
        <v>27.605899999999998</v>
      </c>
      <c r="J176" s="24">
        <f>SUM(J173:J175)</f>
        <v>66</v>
      </c>
      <c r="K176" s="24"/>
      <c r="L176" s="23"/>
      <c r="M176" s="23"/>
      <c r="N176" s="23"/>
      <c r="O176" s="23"/>
    </row>
    <row r="177" spans="1:15" x14ac:dyDescent="0.25">
      <c r="A177" s="6"/>
      <c r="B177" s="6"/>
      <c r="C177" s="6"/>
      <c r="D177" s="6"/>
      <c r="E177" s="6"/>
      <c r="F177" s="7"/>
      <c r="G177" s="7"/>
      <c r="H177" s="7"/>
      <c r="I177" s="7"/>
      <c r="J177" s="27"/>
      <c r="K177" s="27"/>
      <c r="L177" s="8"/>
      <c r="M177" s="8"/>
      <c r="N177" s="8"/>
      <c r="O177" s="8"/>
    </row>
    <row r="178" spans="1:15" x14ac:dyDescent="0.25">
      <c r="A178" s="6">
        <v>8</v>
      </c>
      <c r="B178" s="6">
        <v>6171</v>
      </c>
      <c r="C178" s="6">
        <v>5178</v>
      </c>
      <c r="D178" s="6">
        <v>3234</v>
      </c>
      <c r="E178" s="6"/>
      <c r="F178" s="7">
        <v>60.342480000000002</v>
      </c>
      <c r="G178" s="7">
        <v>59.760599999999997</v>
      </c>
      <c r="H178" s="7">
        <v>0</v>
      </c>
      <c r="I178" s="7">
        <v>24.90025</v>
      </c>
      <c r="J178" s="7">
        <v>30</v>
      </c>
      <c r="K178" s="27"/>
      <c r="L178" s="8" t="s">
        <v>633</v>
      </c>
      <c r="M178" s="8" t="s">
        <v>348</v>
      </c>
      <c r="N178" s="8"/>
      <c r="O178" s="8" t="s">
        <v>47</v>
      </c>
    </row>
    <row r="179" spans="1:15" x14ac:dyDescent="0.25">
      <c r="A179" s="6"/>
      <c r="B179" s="6"/>
      <c r="C179" s="6"/>
      <c r="D179" s="6"/>
      <c r="E179" s="6"/>
      <c r="F179" s="7"/>
      <c r="G179" s="7"/>
      <c r="H179" s="7"/>
      <c r="I179" s="7"/>
      <c r="J179" s="27"/>
      <c r="K179" s="27"/>
      <c r="L179" s="8"/>
      <c r="M179" s="8"/>
      <c r="N179" s="8"/>
      <c r="O179" s="8"/>
    </row>
    <row r="180" spans="1:15" x14ac:dyDescent="0.25">
      <c r="A180" s="22"/>
      <c r="B180" s="22" t="s">
        <v>633</v>
      </c>
      <c r="C180" s="22"/>
      <c r="D180" s="22"/>
      <c r="E180" s="22"/>
      <c r="F180" s="24">
        <v>60.342480000000002</v>
      </c>
      <c r="G180" s="24">
        <v>59.760599999999997</v>
      </c>
      <c r="H180" s="24">
        <v>0</v>
      </c>
      <c r="I180" s="24">
        <v>24.90025</v>
      </c>
      <c r="J180" s="24">
        <f>SUM(J177:J179)</f>
        <v>30</v>
      </c>
      <c r="K180" s="24"/>
      <c r="L180" s="23"/>
      <c r="M180" s="23"/>
      <c r="N180" s="23"/>
      <c r="O180" s="23"/>
    </row>
    <row r="181" spans="1:15" x14ac:dyDescent="0.25">
      <c r="A181" s="6"/>
      <c r="B181" s="6"/>
      <c r="C181" s="6"/>
      <c r="D181" s="6"/>
      <c r="E181" s="6"/>
      <c r="F181" s="7"/>
      <c r="G181" s="7"/>
      <c r="H181" s="7"/>
      <c r="I181" s="7"/>
      <c r="J181" s="27"/>
      <c r="K181" s="27"/>
      <c r="L181" s="8"/>
      <c r="M181" s="8"/>
      <c r="N181" s="8"/>
      <c r="O181" s="8"/>
    </row>
    <row r="182" spans="1:15" x14ac:dyDescent="0.25">
      <c r="A182" s="6">
        <v>8</v>
      </c>
      <c r="B182" s="6">
        <v>6171</v>
      </c>
      <c r="C182" s="6">
        <v>5178</v>
      </c>
      <c r="D182" s="6">
        <v>4040</v>
      </c>
      <c r="E182" s="6"/>
      <c r="F182" s="7">
        <v>59.266800000000003</v>
      </c>
      <c r="G182" s="7">
        <v>60.845280000000002</v>
      </c>
      <c r="H182" s="7">
        <v>0</v>
      </c>
      <c r="I182" s="7">
        <v>25.3522</v>
      </c>
      <c r="J182" s="7">
        <v>30</v>
      </c>
      <c r="K182" s="27"/>
      <c r="L182" s="8" t="s">
        <v>634</v>
      </c>
      <c r="M182" s="8" t="s">
        <v>348</v>
      </c>
      <c r="N182" s="8"/>
      <c r="O182" s="8" t="s">
        <v>47</v>
      </c>
    </row>
    <row r="183" spans="1:15" x14ac:dyDescent="0.25">
      <c r="A183" s="6"/>
      <c r="B183" s="6"/>
      <c r="C183" s="6"/>
      <c r="D183" s="6"/>
      <c r="E183" s="6"/>
      <c r="F183" s="7"/>
      <c r="G183" s="7"/>
      <c r="H183" s="7"/>
      <c r="I183" s="7"/>
      <c r="J183" s="27"/>
      <c r="K183" s="27"/>
      <c r="L183" s="8"/>
      <c r="M183" s="8"/>
      <c r="N183" s="8"/>
      <c r="O183" s="8"/>
    </row>
    <row r="184" spans="1:15" x14ac:dyDescent="0.25">
      <c r="A184" s="22"/>
      <c r="B184" s="22" t="s">
        <v>634</v>
      </c>
      <c r="C184" s="22"/>
      <c r="D184" s="22"/>
      <c r="E184" s="22"/>
      <c r="F184" s="24">
        <v>59.266800000000003</v>
      </c>
      <c r="G184" s="24">
        <v>60.845280000000002</v>
      </c>
      <c r="H184" s="24">
        <v>0</v>
      </c>
      <c r="I184" s="24">
        <v>25.3522</v>
      </c>
      <c r="J184" s="24">
        <f>SUM(J181:J183)</f>
        <v>30</v>
      </c>
      <c r="K184" s="24"/>
      <c r="L184" s="23"/>
      <c r="M184" s="23"/>
      <c r="N184" s="23"/>
      <c r="O184" s="23"/>
    </row>
    <row r="185" spans="1:15" x14ac:dyDescent="0.25">
      <c r="A185" s="6"/>
      <c r="B185" s="6"/>
      <c r="C185" s="6"/>
      <c r="D185" s="6"/>
      <c r="E185" s="6"/>
      <c r="F185" s="7"/>
      <c r="G185" s="7"/>
      <c r="H185" s="7"/>
      <c r="I185" s="7"/>
      <c r="J185" s="27"/>
      <c r="K185" s="27"/>
      <c r="L185" s="8"/>
      <c r="M185" s="8"/>
      <c r="N185" s="8"/>
      <c r="O185" s="8"/>
    </row>
    <row r="186" spans="1:15" x14ac:dyDescent="0.25">
      <c r="A186" s="6">
        <v>8</v>
      </c>
      <c r="B186" s="6">
        <v>6171</v>
      </c>
      <c r="C186" s="6">
        <v>5178</v>
      </c>
      <c r="D186" s="6">
        <v>5646</v>
      </c>
      <c r="E186" s="6"/>
      <c r="F186" s="7">
        <v>145.2243</v>
      </c>
      <c r="G186" s="7">
        <v>28.467600000000001</v>
      </c>
      <c r="H186" s="7">
        <v>0</v>
      </c>
      <c r="I186" s="7">
        <v>11.861499999999999</v>
      </c>
      <c r="J186" s="7">
        <v>29</v>
      </c>
      <c r="K186" s="27"/>
      <c r="L186" s="8" t="s">
        <v>635</v>
      </c>
      <c r="M186" s="8" t="s">
        <v>348</v>
      </c>
      <c r="N186" s="8"/>
      <c r="O186" s="8" t="s">
        <v>47</v>
      </c>
    </row>
    <row r="187" spans="1:15" x14ac:dyDescent="0.25">
      <c r="A187" s="6"/>
      <c r="B187" s="6"/>
      <c r="C187" s="6"/>
      <c r="D187" s="6"/>
      <c r="E187" s="6"/>
      <c r="F187" s="7"/>
      <c r="G187" s="7"/>
      <c r="H187" s="7"/>
      <c r="I187" s="7"/>
      <c r="J187" s="27"/>
      <c r="K187" s="27"/>
      <c r="L187" s="8"/>
      <c r="M187" s="8"/>
      <c r="N187" s="8"/>
      <c r="O187" s="8"/>
    </row>
    <row r="188" spans="1:15" x14ac:dyDescent="0.25">
      <c r="A188" s="22"/>
      <c r="B188" s="22" t="s">
        <v>635</v>
      </c>
      <c r="C188" s="22"/>
      <c r="D188" s="22"/>
      <c r="E188" s="22"/>
      <c r="F188" s="24">
        <v>145.2243</v>
      </c>
      <c r="G188" s="24">
        <v>28.467600000000001</v>
      </c>
      <c r="H188" s="24">
        <v>0</v>
      </c>
      <c r="I188" s="24">
        <v>11.861499999999999</v>
      </c>
      <c r="J188" s="24">
        <f>SUM(J185:J187)</f>
        <v>29</v>
      </c>
      <c r="K188" s="24"/>
      <c r="L188" s="23"/>
      <c r="M188" s="23"/>
      <c r="N188" s="23"/>
      <c r="O188" s="23"/>
    </row>
    <row r="189" spans="1:15" x14ac:dyDescent="0.25">
      <c r="A189" s="6"/>
      <c r="B189" s="6"/>
      <c r="C189" s="6"/>
      <c r="D189" s="6"/>
      <c r="E189" s="6"/>
      <c r="F189" s="7"/>
      <c r="G189" s="7"/>
      <c r="H189" s="7"/>
      <c r="I189" s="7"/>
      <c r="J189" s="27"/>
      <c r="K189" s="27"/>
      <c r="L189" s="8"/>
      <c r="M189" s="8"/>
      <c r="N189" s="8"/>
      <c r="O189" s="8"/>
    </row>
    <row r="190" spans="1:15" x14ac:dyDescent="0.25">
      <c r="A190" s="6">
        <v>8</v>
      </c>
      <c r="B190" s="6">
        <v>6171</v>
      </c>
      <c r="C190" s="6">
        <v>5178</v>
      </c>
      <c r="D190" s="6">
        <v>5747</v>
      </c>
      <c r="E190" s="6"/>
      <c r="F190" s="7">
        <v>268.38101</v>
      </c>
      <c r="G190" s="7">
        <v>52.609439999999999</v>
      </c>
      <c r="H190" s="7">
        <v>0</v>
      </c>
      <c r="I190" s="7">
        <v>21.9206</v>
      </c>
      <c r="J190" s="7">
        <v>53</v>
      </c>
      <c r="K190" s="27"/>
      <c r="L190" s="8" t="s">
        <v>636</v>
      </c>
      <c r="M190" s="8" t="s">
        <v>348</v>
      </c>
      <c r="N190" s="8"/>
      <c r="O190" s="8" t="s">
        <v>47</v>
      </c>
    </row>
    <row r="191" spans="1:15" x14ac:dyDescent="0.25">
      <c r="A191" s="6"/>
      <c r="B191" s="6"/>
      <c r="C191" s="6"/>
      <c r="D191" s="6"/>
      <c r="E191" s="6"/>
      <c r="F191" s="7"/>
      <c r="G191" s="7"/>
      <c r="H191" s="7"/>
      <c r="I191" s="7"/>
      <c r="J191" s="27"/>
      <c r="K191" s="27"/>
      <c r="L191" s="8"/>
      <c r="M191" s="8"/>
      <c r="N191" s="8"/>
      <c r="O191" s="8"/>
    </row>
    <row r="192" spans="1:15" x14ac:dyDescent="0.25">
      <c r="A192" s="22"/>
      <c r="B192" s="22" t="s">
        <v>636</v>
      </c>
      <c r="C192" s="22"/>
      <c r="D192" s="22"/>
      <c r="E192" s="22"/>
      <c r="F192" s="24">
        <v>268.38101</v>
      </c>
      <c r="G192" s="24">
        <v>52.609439999999999</v>
      </c>
      <c r="H192" s="24">
        <v>0</v>
      </c>
      <c r="I192" s="24">
        <v>21.9206</v>
      </c>
      <c r="J192" s="24">
        <v>53</v>
      </c>
      <c r="K192" s="24"/>
      <c r="L192" s="23"/>
      <c r="M192" s="23"/>
      <c r="N192" s="23"/>
      <c r="O192" s="23"/>
    </row>
    <row r="193" spans="1:15" x14ac:dyDescent="0.25">
      <c r="A193" s="6"/>
      <c r="B193" s="6"/>
      <c r="C193" s="6"/>
      <c r="D193" s="6"/>
      <c r="E193" s="6"/>
      <c r="F193" s="7"/>
      <c r="G193" s="7"/>
      <c r="H193" s="7"/>
      <c r="I193" s="7"/>
      <c r="J193" s="27"/>
      <c r="K193" s="27"/>
      <c r="L193" s="8"/>
      <c r="M193" s="8"/>
      <c r="N193" s="8"/>
      <c r="O193" s="8"/>
    </row>
    <row r="194" spans="1:15" x14ac:dyDescent="0.25">
      <c r="A194" s="6">
        <v>8</v>
      </c>
      <c r="B194" s="6">
        <v>6171</v>
      </c>
      <c r="C194" s="6">
        <v>5178</v>
      </c>
      <c r="D194" s="6">
        <v>6060</v>
      </c>
      <c r="E194" s="6"/>
      <c r="F194" s="7">
        <v>464.76441999999997</v>
      </c>
      <c r="G194" s="7">
        <v>91.105559999999997</v>
      </c>
      <c r="H194" s="7">
        <v>0</v>
      </c>
      <c r="I194" s="7">
        <v>37.960650000000001</v>
      </c>
      <c r="J194" s="7">
        <v>91</v>
      </c>
      <c r="K194" s="27"/>
      <c r="L194" s="8" t="s">
        <v>637</v>
      </c>
      <c r="M194" s="8" t="s">
        <v>348</v>
      </c>
      <c r="N194" s="8"/>
      <c r="O194" s="8" t="s">
        <v>47</v>
      </c>
    </row>
    <row r="195" spans="1:15" x14ac:dyDescent="0.25">
      <c r="A195" s="6"/>
      <c r="B195" s="6"/>
      <c r="C195" s="6"/>
      <c r="D195" s="6"/>
      <c r="E195" s="6"/>
      <c r="F195" s="7"/>
      <c r="G195" s="7"/>
      <c r="H195" s="7"/>
      <c r="I195" s="7"/>
      <c r="J195" s="27"/>
      <c r="K195" s="27"/>
      <c r="L195" s="8"/>
      <c r="M195" s="8"/>
      <c r="N195" s="8"/>
      <c r="O195" s="8"/>
    </row>
    <row r="196" spans="1:15" x14ac:dyDescent="0.25">
      <c r="A196" s="22"/>
      <c r="B196" s="22" t="s">
        <v>637</v>
      </c>
      <c r="C196" s="22"/>
      <c r="D196" s="22"/>
      <c r="E196" s="22"/>
      <c r="F196" s="24">
        <v>464.76441999999997</v>
      </c>
      <c r="G196" s="24">
        <v>91.105559999999997</v>
      </c>
      <c r="H196" s="24">
        <v>0</v>
      </c>
      <c r="I196" s="24">
        <v>37.960650000000001</v>
      </c>
      <c r="J196" s="24">
        <f>SUM(J193:J195)</f>
        <v>91</v>
      </c>
      <c r="K196" s="24"/>
      <c r="L196" s="23"/>
      <c r="M196" s="23"/>
      <c r="N196" s="23"/>
      <c r="O196" s="23"/>
    </row>
    <row r="197" spans="1:15" x14ac:dyDescent="0.25">
      <c r="A197" s="6"/>
      <c r="B197" s="6"/>
      <c r="C197" s="6"/>
      <c r="D197" s="6"/>
      <c r="E197" s="6"/>
      <c r="F197" s="7"/>
      <c r="G197" s="7"/>
      <c r="H197" s="7"/>
      <c r="I197" s="7"/>
      <c r="J197" s="27"/>
      <c r="K197" s="27"/>
      <c r="L197" s="8"/>
      <c r="M197" s="8"/>
      <c r="N197" s="8"/>
      <c r="O197" s="8"/>
    </row>
    <row r="198" spans="1:15" x14ac:dyDescent="0.25">
      <c r="A198" s="6">
        <v>8</v>
      </c>
      <c r="B198" s="6">
        <v>6171</v>
      </c>
      <c r="C198" s="6">
        <v>5011</v>
      </c>
      <c r="D198" s="6">
        <v>1103000000</v>
      </c>
      <c r="E198" s="6">
        <v>14013</v>
      </c>
      <c r="F198" s="7">
        <v>77.430000000000007</v>
      </c>
      <c r="G198" s="7">
        <v>0</v>
      </c>
      <c r="H198" s="7">
        <v>0</v>
      </c>
      <c r="I198" s="7">
        <v>0</v>
      </c>
      <c r="J198" s="27"/>
      <c r="K198" s="27"/>
      <c r="L198" s="8" t="s">
        <v>520</v>
      </c>
      <c r="M198" s="8" t="s">
        <v>190</v>
      </c>
      <c r="N198" s="8" t="s">
        <v>552</v>
      </c>
      <c r="O198" s="8" t="s">
        <v>47</v>
      </c>
    </row>
    <row r="199" spans="1:15" x14ac:dyDescent="0.25">
      <c r="A199" s="6">
        <v>8</v>
      </c>
      <c r="B199" s="6">
        <v>6171</v>
      </c>
      <c r="C199" s="6">
        <v>5011</v>
      </c>
      <c r="D199" s="6">
        <v>1103000000</v>
      </c>
      <c r="E199" s="6"/>
      <c r="F199" s="7">
        <v>13.663</v>
      </c>
      <c r="G199" s="7">
        <v>0</v>
      </c>
      <c r="H199" s="7">
        <v>0</v>
      </c>
      <c r="I199" s="7">
        <v>0</v>
      </c>
      <c r="J199" s="27"/>
      <c r="K199" s="27"/>
      <c r="L199" s="8" t="s">
        <v>520</v>
      </c>
      <c r="M199" s="8" t="s">
        <v>190</v>
      </c>
      <c r="N199" s="8"/>
      <c r="O199" s="8" t="s">
        <v>47</v>
      </c>
    </row>
    <row r="200" spans="1:15" x14ac:dyDescent="0.25">
      <c r="A200" s="6">
        <v>8</v>
      </c>
      <c r="B200" s="6">
        <v>6171</v>
      </c>
      <c r="C200" s="6">
        <v>5031</v>
      </c>
      <c r="D200" s="6">
        <v>1103000000</v>
      </c>
      <c r="E200" s="6">
        <v>14013</v>
      </c>
      <c r="F200" s="7">
        <v>19.358000000000001</v>
      </c>
      <c r="G200" s="7">
        <v>0</v>
      </c>
      <c r="H200" s="7">
        <v>0</v>
      </c>
      <c r="I200" s="7">
        <v>0</v>
      </c>
      <c r="J200" s="27"/>
      <c r="K200" s="27"/>
      <c r="L200" s="8" t="s">
        <v>520</v>
      </c>
      <c r="M200" s="8" t="s">
        <v>191</v>
      </c>
      <c r="N200" s="8" t="s">
        <v>552</v>
      </c>
      <c r="O200" s="8" t="s">
        <v>47</v>
      </c>
    </row>
    <row r="201" spans="1:15" x14ac:dyDescent="0.25">
      <c r="A201" s="6">
        <v>8</v>
      </c>
      <c r="B201" s="6">
        <v>6171</v>
      </c>
      <c r="C201" s="6">
        <v>5031</v>
      </c>
      <c r="D201" s="6">
        <v>1103000000</v>
      </c>
      <c r="E201" s="6"/>
      <c r="F201" s="7">
        <v>3.4159999999999999</v>
      </c>
      <c r="G201" s="7">
        <v>0</v>
      </c>
      <c r="H201" s="7">
        <v>0</v>
      </c>
      <c r="I201" s="7">
        <v>0</v>
      </c>
      <c r="J201" s="27"/>
      <c r="K201" s="27"/>
      <c r="L201" s="8" t="s">
        <v>520</v>
      </c>
      <c r="M201" s="8" t="s">
        <v>191</v>
      </c>
      <c r="N201" s="8"/>
      <c r="O201" s="8" t="s">
        <v>47</v>
      </c>
    </row>
    <row r="202" spans="1:15" x14ac:dyDescent="0.25">
      <c r="A202" s="6">
        <v>8</v>
      </c>
      <c r="B202" s="6">
        <v>6171</v>
      </c>
      <c r="C202" s="6">
        <v>5032</v>
      </c>
      <c r="D202" s="6">
        <v>1103000000</v>
      </c>
      <c r="E202" s="6">
        <v>14013</v>
      </c>
      <c r="F202" s="7">
        <v>6.968</v>
      </c>
      <c r="G202" s="7">
        <v>0</v>
      </c>
      <c r="H202" s="7">
        <v>0</v>
      </c>
      <c r="I202" s="7">
        <v>0</v>
      </c>
      <c r="J202" s="27"/>
      <c r="K202" s="27"/>
      <c r="L202" s="8" t="s">
        <v>520</v>
      </c>
      <c r="M202" s="8" t="s">
        <v>192</v>
      </c>
      <c r="N202" s="8" t="s">
        <v>552</v>
      </c>
      <c r="O202" s="8" t="s">
        <v>47</v>
      </c>
    </row>
    <row r="203" spans="1:15" x14ac:dyDescent="0.25">
      <c r="A203" s="6">
        <v>8</v>
      </c>
      <c r="B203" s="6">
        <v>6171</v>
      </c>
      <c r="C203" s="6">
        <v>5032</v>
      </c>
      <c r="D203" s="6">
        <v>1103000000</v>
      </c>
      <c r="E203" s="6"/>
      <c r="F203" s="7">
        <v>1.23</v>
      </c>
      <c r="G203" s="7">
        <v>0</v>
      </c>
      <c r="H203" s="7">
        <v>0</v>
      </c>
      <c r="I203" s="7">
        <v>0</v>
      </c>
      <c r="J203" s="27"/>
      <c r="K203" s="27"/>
      <c r="L203" s="8" t="s">
        <v>520</v>
      </c>
      <c r="M203" s="8" t="s">
        <v>192</v>
      </c>
      <c r="N203" s="8"/>
      <c r="O203" s="8" t="s">
        <v>47</v>
      </c>
    </row>
    <row r="204" spans="1:15" x14ac:dyDescent="0.25">
      <c r="A204" s="6">
        <v>8</v>
      </c>
      <c r="B204" s="6">
        <v>6171</v>
      </c>
      <c r="C204" s="6">
        <v>5137</v>
      </c>
      <c r="D204" s="6">
        <v>1103000000</v>
      </c>
      <c r="E204" s="6">
        <v>14013</v>
      </c>
      <c r="F204" s="7">
        <v>3.3540000000000001</v>
      </c>
      <c r="G204" s="7">
        <v>0</v>
      </c>
      <c r="H204" s="7">
        <v>0</v>
      </c>
      <c r="I204" s="7">
        <v>0</v>
      </c>
      <c r="J204" s="27"/>
      <c r="K204" s="27"/>
      <c r="L204" s="8" t="s">
        <v>520</v>
      </c>
      <c r="M204" s="8" t="s">
        <v>81</v>
      </c>
      <c r="N204" s="8" t="s">
        <v>552</v>
      </c>
      <c r="O204" s="8" t="s">
        <v>47</v>
      </c>
    </row>
    <row r="205" spans="1:15" x14ac:dyDescent="0.25">
      <c r="A205" s="6">
        <v>8</v>
      </c>
      <c r="B205" s="6">
        <v>6171</v>
      </c>
      <c r="C205" s="6">
        <v>5137</v>
      </c>
      <c r="D205" s="6">
        <v>1103000000</v>
      </c>
      <c r="E205" s="6"/>
      <c r="F205" s="7">
        <v>0.59199999999999997</v>
      </c>
      <c r="G205" s="7">
        <v>0</v>
      </c>
      <c r="H205" s="7">
        <v>0</v>
      </c>
      <c r="I205" s="7">
        <v>0</v>
      </c>
      <c r="J205" s="27"/>
      <c r="K205" s="27"/>
      <c r="L205" s="8" t="s">
        <v>520</v>
      </c>
      <c r="M205" s="8" t="s">
        <v>81</v>
      </c>
      <c r="N205" s="8"/>
      <c r="O205" s="8" t="s">
        <v>47</v>
      </c>
    </row>
    <row r="206" spans="1:15" x14ac:dyDescent="0.25">
      <c r="A206" s="6">
        <v>8</v>
      </c>
      <c r="B206" s="6">
        <v>6171</v>
      </c>
      <c r="C206" s="6">
        <v>5139</v>
      </c>
      <c r="D206" s="6">
        <v>1103000000</v>
      </c>
      <c r="E206" s="6">
        <v>14013</v>
      </c>
      <c r="F206" s="7">
        <v>4.5190000000000001</v>
      </c>
      <c r="G206" s="7">
        <v>0</v>
      </c>
      <c r="H206" s="7">
        <v>0</v>
      </c>
      <c r="I206" s="7">
        <v>0</v>
      </c>
      <c r="J206" s="27"/>
      <c r="K206" s="27"/>
      <c r="L206" s="8" t="s">
        <v>520</v>
      </c>
      <c r="M206" s="8" t="s">
        <v>82</v>
      </c>
      <c r="N206" s="8" t="s">
        <v>552</v>
      </c>
      <c r="O206" s="8" t="s">
        <v>47</v>
      </c>
    </row>
    <row r="207" spans="1:15" x14ac:dyDescent="0.25">
      <c r="A207" s="6">
        <v>8</v>
      </c>
      <c r="B207" s="6">
        <v>6171</v>
      </c>
      <c r="C207" s="6">
        <v>5139</v>
      </c>
      <c r="D207" s="6">
        <v>1103000000</v>
      </c>
      <c r="E207" s="6"/>
      <c r="F207" s="7">
        <v>0.79800000000000004</v>
      </c>
      <c r="G207" s="7">
        <v>0</v>
      </c>
      <c r="H207" s="7">
        <v>0</v>
      </c>
      <c r="I207" s="7">
        <v>0</v>
      </c>
      <c r="J207" s="27"/>
      <c r="K207" s="27"/>
      <c r="L207" s="8" t="s">
        <v>520</v>
      </c>
      <c r="M207" s="8" t="s">
        <v>82</v>
      </c>
      <c r="N207" s="8"/>
      <c r="O207" s="8" t="s">
        <v>47</v>
      </c>
    </row>
    <row r="208" spans="1:15" x14ac:dyDescent="0.25">
      <c r="A208" s="6">
        <v>8</v>
      </c>
      <c r="B208" s="6">
        <v>6171</v>
      </c>
      <c r="C208" s="6">
        <v>5167</v>
      </c>
      <c r="D208" s="6">
        <v>1103000000</v>
      </c>
      <c r="E208" s="6">
        <v>14013</v>
      </c>
      <c r="F208" s="7">
        <v>203.49</v>
      </c>
      <c r="G208" s="7">
        <v>0</v>
      </c>
      <c r="H208" s="7">
        <v>0</v>
      </c>
      <c r="I208" s="7">
        <v>0</v>
      </c>
      <c r="J208" s="27"/>
      <c r="K208" s="27"/>
      <c r="L208" s="8" t="s">
        <v>520</v>
      </c>
      <c r="M208" s="8" t="s">
        <v>194</v>
      </c>
      <c r="N208" s="8" t="s">
        <v>552</v>
      </c>
      <c r="O208" s="8" t="s">
        <v>47</v>
      </c>
    </row>
    <row r="209" spans="1:15" x14ac:dyDescent="0.25">
      <c r="A209" s="6">
        <v>8</v>
      </c>
      <c r="B209" s="6">
        <v>6171</v>
      </c>
      <c r="C209" s="6">
        <v>5167</v>
      </c>
      <c r="D209" s="6">
        <v>1103000000</v>
      </c>
      <c r="E209" s="6"/>
      <c r="F209" s="7">
        <v>35.909999999999997</v>
      </c>
      <c r="G209" s="7">
        <v>0</v>
      </c>
      <c r="H209" s="7">
        <v>0</v>
      </c>
      <c r="I209" s="7">
        <v>0</v>
      </c>
      <c r="J209" s="27"/>
      <c r="K209" s="27"/>
      <c r="L209" s="8" t="s">
        <v>520</v>
      </c>
      <c r="M209" s="8" t="s">
        <v>194</v>
      </c>
      <c r="N209" s="8"/>
      <c r="O209" s="8" t="s">
        <v>47</v>
      </c>
    </row>
    <row r="210" spans="1:15" x14ac:dyDescent="0.25">
      <c r="A210" s="6"/>
      <c r="B210" s="6"/>
      <c r="C210" s="6"/>
      <c r="D210" s="6"/>
      <c r="E210" s="6"/>
      <c r="F210" s="7"/>
      <c r="G210" s="7"/>
      <c r="H210" s="7"/>
      <c r="I210" s="7"/>
      <c r="J210" s="27"/>
      <c r="K210" s="27"/>
      <c r="L210" s="8"/>
      <c r="M210" s="8"/>
      <c r="N210" s="8"/>
      <c r="O210" s="8"/>
    </row>
    <row r="211" spans="1:15" x14ac:dyDescent="0.25">
      <c r="A211" s="22"/>
      <c r="B211" s="22" t="s">
        <v>520</v>
      </c>
      <c r="C211" s="22"/>
      <c r="D211" s="22"/>
      <c r="E211" s="22"/>
      <c r="F211" s="24">
        <v>370.72799999999995</v>
      </c>
      <c r="G211" s="24">
        <v>0</v>
      </c>
      <c r="H211" s="24">
        <v>0</v>
      </c>
      <c r="I211" s="24">
        <v>0</v>
      </c>
      <c r="J211" s="24">
        <f>SUM(J197:J210)</f>
        <v>0</v>
      </c>
      <c r="K211" s="24"/>
      <c r="L211" s="23"/>
      <c r="M211" s="23"/>
      <c r="N211" s="23"/>
      <c r="O211" s="23"/>
    </row>
    <row r="212" spans="1:15" x14ac:dyDescent="0.25">
      <c r="A212" s="6"/>
      <c r="B212" s="6"/>
      <c r="C212" s="6"/>
      <c r="D212" s="6"/>
      <c r="E212" s="6"/>
      <c r="F212" s="7"/>
      <c r="G212" s="7"/>
      <c r="H212" s="7"/>
      <c r="I212" s="7"/>
      <c r="J212" s="27"/>
      <c r="K212" s="27"/>
      <c r="L212" s="8"/>
      <c r="M212" s="8"/>
      <c r="N212" s="8"/>
      <c r="O212" s="8"/>
    </row>
    <row r="213" spans="1:15" x14ac:dyDescent="0.25">
      <c r="A213" s="6">
        <v>8</v>
      </c>
      <c r="B213" s="6">
        <v>6171</v>
      </c>
      <c r="C213" s="6">
        <v>5011</v>
      </c>
      <c r="D213" s="6">
        <v>81103000000</v>
      </c>
      <c r="E213" s="6">
        <v>14013</v>
      </c>
      <c r="F213" s="7">
        <v>156.4</v>
      </c>
      <c r="G213" s="7">
        <v>234.154</v>
      </c>
      <c r="H213" s="7">
        <v>0</v>
      </c>
      <c r="I213" s="7">
        <v>74.1203</v>
      </c>
      <c r="J213" s="7">
        <v>0</v>
      </c>
      <c r="K213" s="27"/>
      <c r="L213" s="8" t="s">
        <v>638</v>
      </c>
      <c r="M213" s="8" t="s">
        <v>190</v>
      </c>
      <c r="N213" s="8" t="s">
        <v>552</v>
      </c>
      <c r="O213" s="8" t="s">
        <v>47</v>
      </c>
    </row>
    <row r="214" spans="1:15" x14ac:dyDescent="0.25">
      <c r="A214" s="6">
        <v>8</v>
      </c>
      <c r="B214" s="6">
        <v>6171</v>
      </c>
      <c r="C214" s="6">
        <v>5011</v>
      </c>
      <c r="D214" s="6">
        <v>81103000000</v>
      </c>
      <c r="E214" s="6"/>
      <c r="F214" s="7">
        <v>27.6</v>
      </c>
      <c r="G214" s="7">
        <v>41.322000000000003</v>
      </c>
      <c r="H214" s="7">
        <v>40</v>
      </c>
      <c r="I214" s="7">
        <v>13.0807</v>
      </c>
      <c r="J214" s="7">
        <v>0</v>
      </c>
      <c r="K214" s="27"/>
      <c r="L214" s="8" t="s">
        <v>638</v>
      </c>
      <c r="M214" s="8" t="s">
        <v>190</v>
      </c>
      <c r="N214" s="8"/>
      <c r="O214" s="8" t="s">
        <v>47</v>
      </c>
    </row>
    <row r="215" spans="1:15" x14ac:dyDescent="0.25">
      <c r="A215" s="6">
        <v>8</v>
      </c>
      <c r="B215" s="6">
        <v>6171</v>
      </c>
      <c r="C215" s="6">
        <v>5031</v>
      </c>
      <c r="D215" s="6">
        <v>81103000000</v>
      </c>
      <c r="E215" s="6">
        <v>14013</v>
      </c>
      <c r="F215" s="7">
        <v>39.1</v>
      </c>
      <c r="G215" s="7">
        <v>58.537999999999997</v>
      </c>
      <c r="H215" s="7">
        <v>0</v>
      </c>
      <c r="I215" s="7">
        <v>17.996079999999999</v>
      </c>
      <c r="J215" s="7">
        <v>0</v>
      </c>
      <c r="K215" s="27"/>
      <c r="L215" s="8" t="s">
        <v>638</v>
      </c>
      <c r="M215" s="8" t="s">
        <v>191</v>
      </c>
      <c r="N215" s="8" t="s">
        <v>552</v>
      </c>
      <c r="O215" s="8" t="s">
        <v>47</v>
      </c>
    </row>
    <row r="216" spans="1:15" x14ac:dyDescent="0.25">
      <c r="A216" s="6">
        <v>8</v>
      </c>
      <c r="B216" s="6">
        <v>6171</v>
      </c>
      <c r="C216" s="6">
        <v>5031</v>
      </c>
      <c r="D216" s="6">
        <v>81103000000</v>
      </c>
      <c r="E216" s="6"/>
      <c r="F216" s="7">
        <v>6.9</v>
      </c>
      <c r="G216" s="7">
        <v>10.331</v>
      </c>
      <c r="H216" s="7">
        <v>9</v>
      </c>
      <c r="I216" s="7">
        <v>3.1755</v>
      </c>
      <c r="J216" s="7">
        <v>0</v>
      </c>
      <c r="K216" s="27"/>
      <c r="L216" s="8" t="s">
        <v>638</v>
      </c>
      <c r="M216" s="8" t="s">
        <v>191</v>
      </c>
      <c r="N216" s="8"/>
      <c r="O216" s="8" t="s">
        <v>47</v>
      </c>
    </row>
    <row r="217" spans="1:15" x14ac:dyDescent="0.25">
      <c r="A217" s="6">
        <v>8</v>
      </c>
      <c r="B217" s="6">
        <v>6171</v>
      </c>
      <c r="C217" s="6">
        <v>5032</v>
      </c>
      <c r="D217" s="6">
        <v>81103000000</v>
      </c>
      <c r="E217" s="6">
        <v>14013</v>
      </c>
      <c r="F217" s="7">
        <v>14.076000000000001</v>
      </c>
      <c r="G217" s="7">
        <v>21.074000000000002</v>
      </c>
      <c r="H217" s="7">
        <v>0</v>
      </c>
      <c r="I217" s="7">
        <v>6.4779099999999996</v>
      </c>
      <c r="J217" s="7">
        <v>0</v>
      </c>
      <c r="K217" s="27"/>
      <c r="L217" s="8" t="s">
        <v>638</v>
      </c>
      <c r="M217" s="8" t="s">
        <v>192</v>
      </c>
      <c r="N217" s="8" t="s">
        <v>552</v>
      </c>
      <c r="O217" s="8" t="s">
        <v>47</v>
      </c>
    </row>
    <row r="218" spans="1:15" x14ac:dyDescent="0.25">
      <c r="A218" s="6">
        <v>8</v>
      </c>
      <c r="B218" s="6">
        <v>6171</v>
      </c>
      <c r="C218" s="6">
        <v>5032</v>
      </c>
      <c r="D218" s="6">
        <v>81103000000</v>
      </c>
      <c r="E218" s="6"/>
      <c r="F218" s="7">
        <v>2.484</v>
      </c>
      <c r="G218" s="7">
        <v>3.7189999999999999</v>
      </c>
      <c r="H218" s="7">
        <v>6</v>
      </c>
      <c r="I218" s="7">
        <v>1.14351</v>
      </c>
      <c r="J218" s="7">
        <v>0</v>
      </c>
      <c r="K218" s="27"/>
      <c r="L218" s="8" t="s">
        <v>638</v>
      </c>
      <c r="M218" s="8" t="s">
        <v>192</v>
      </c>
      <c r="N218" s="8"/>
      <c r="O218" s="8" t="s">
        <v>47</v>
      </c>
    </row>
    <row r="219" spans="1:15" x14ac:dyDescent="0.25">
      <c r="A219" s="6">
        <v>8</v>
      </c>
      <c r="B219" s="6">
        <v>6171</v>
      </c>
      <c r="C219" s="6">
        <v>5137</v>
      </c>
      <c r="D219" s="6">
        <v>81103000000</v>
      </c>
      <c r="E219" s="6">
        <v>14013</v>
      </c>
      <c r="F219" s="7">
        <v>0</v>
      </c>
      <c r="G219" s="7">
        <v>0</v>
      </c>
      <c r="H219" s="7">
        <v>0</v>
      </c>
      <c r="I219" s="7">
        <v>1.83</v>
      </c>
      <c r="J219" s="7">
        <v>0</v>
      </c>
      <c r="K219" s="27"/>
      <c r="L219" s="8" t="s">
        <v>638</v>
      </c>
      <c r="M219" s="8" t="s">
        <v>81</v>
      </c>
      <c r="N219" s="8" t="s">
        <v>552</v>
      </c>
      <c r="O219" s="8" t="s">
        <v>47</v>
      </c>
    </row>
    <row r="220" spans="1:15" x14ac:dyDescent="0.25">
      <c r="A220" s="6">
        <v>8</v>
      </c>
      <c r="B220" s="6">
        <v>6171</v>
      </c>
      <c r="C220" s="6">
        <v>5137</v>
      </c>
      <c r="D220" s="6">
        <v>81103000000</v>
      </c>
      <c r="E220" s="6"/>
      <c r="F220" s="7">
        <v>0</v>
      </c>
      <c r="G220" s="7">
        <v>0</v>
      </c>
      <c r="H220" s="7">
        <v>0</v>
      </c>
      <c r="I220" s="7">
        <v>0.32300000000000001</v>
      </c>
      <c r="J220" s="7">
        <v>0</v>
      </c>
      <c r="K220" s="27"/>
      <c r="L220" s="8" t="s">
        <v>638</v>
      </c>
      <c r="M220" s="8" t="s">
        <v>81</v>
      </c>
      <c r="N220" s="8"/>
      <c r="O220" s="8" t="s">
        <v>47</v>
      </c>
    </row>
    <row r="221" spans="1:15" x14ac:dyDescent="0.25">
      <c r="A221" s="6">
        <v>8</v>
      </c>
      <c r="B221" s="6">
        <v>6171</v>
      </c>
      <c r="C221" s="6">
        <v>5139</v>
      </c>
      <c r="D221" s="6">
        <v>81103000000</v>
      </c>
      <c r="E221" s="6">
        <v>14013</v>
      </c>
      <c r="F221" s="7">
        <v>53.677</v>
      </c>
      <c r="G221" s="7">
        <v>0</v>
      </c>
      <c r="H221" s="7">
        <v>0</v>
      </c>
      <c r="I221" s="7">
        <v>76.110699999999994</v>
      </c>
      <c r="J221" s="7">
        <v>0</v>
      </c>
      <c r="K221" s="27"/>
      <c r="L221" s="8" t="s">
        <v>638</v>
      </c>
      <c r="M221" s="8" t="s">
        <v>82</v>
      </c>
      <c r="N221" s="8" t="s">
        <v>552</v>
      </c>
      <c r="O221" s="8" t="s">
        <v>47</v>
      </c>
    </row>
    <row r="222" spans="1:15" x14ac:dyDescent="0.25">
      <c r="A222" s="6">
        <v>8</v>
      </c>
      <c r="B222" s="6">
        <v>6171</v>
      </c>
      <c r="C222" s="6">
        <v>5139</v>
      </c>
      <c r="D222" s="6">
        <v>81103000000</v>
      </c>
      <c r="E222" s="6"/>
      <c r="F222" s="7">
        <v>9.4730000000000008</v>
      </c>
      <c r="G222" s="7">
        <v>0</v>
      </c>
      <c r="H222" s="7">
        <v>25</v>
      </c>
      <c r="I222" s="7">
        <v>13.4313</v>
      </c>
      <c r="J222" s="7">
        <v>0</v>
      </c>
      <c r="K222" s="27"/>
      <c r="L222" s="8" t="s">
        <v>638</v>
      </c>
      <c r="M222" s="8" t="s">
        <v>82</v>
      </c>
      <c r="N222" s="8"/>
      <c r="O222" s="8" t="s">
        <v>47</v>
      </c>
    </row>
    <row r="223" spans="1:15" x14ac:dyDescent="0.25">
      <c r="A223" s="6">
        <v>8</v>
      </c>
      <c r="B223" s="6">
        <v>6171</v>
      </c>
      <c r="C223" s="6">
        <v>5167</v>
      </c>
      <c r="D223" s="6">
        <v>81103000000</v>
      </c>
      <c r="E223" s="6">
        <v>14013</v>
      </c>
      <c r="F223" s="7">
        <v>0</v>
      </c>
      <c r="G223" s="7">
        <v>444.06549999999999</v>
      </c>
      <c r="H223" s="7">
        <v>0</v>
      </c>
      <c r="I223" s="7">
        <v>273.58100000000002</v>
      </c>
      <c r="J223" s="7">
        <v>0</v>
      </c>
      <c r="K223" s="27"/>
      <c r="L223" s="8" t="s">
        <v>638</v>
      </c>
      <c r="M223" s="8" t="s">
        <v>194</v>
      </c>
      <c r="N223" s="8" t="s">
        <v>552</v>
      </c>
      <c r="O223" s="8" t="s">
        <v>47</v>
      </c>
    </row>
    <row r="224" spans="1:15" x14ac:dyDescent="0.25">
      <c r="A224" s="6">
        <v>8</v>
      </c>
      <c r="B224" s="6">
        <v>6171</v>
      </c>
      <c r="C224" s="6">
        <v>5167</v>
      </c>
      <c r="D224" s="6">
        <v>81103000000</v>
      </c>
      <c r="E224" s="6"/>
      <c r="F224" s="7">
        <v>0</v>
      </c>
      <c r="G224" s="7">
        <v>78.364500000000007</v>
      </c>
      <c r="H224" s="7">
        <v>50</v>
      </c>
      <c r="I224" s="7">
        <v>48.279000000000003</v>
      </c>
      <c r="J224" s="7">
        <v>0</v>
      </c>
      <c r="K224" s="27"/>
      <c r="L224" s="8" t="s">
        <v>638</v>
      </c>
      <c r="M224" s="8" t="s">
        <v>194</v>
      </c>
      <c r="N224" s="8"/>
      <c r="O224" s="8" t="s">
        <v>47</v>
      </c>
    </row>
    <row r="225" spans="1:15" x14ac:dyDescent="0.25">
      <c r="A225" s="6">
        <v>8</v>
      </c>
      <c r="B225" s="6">
        <v>6171</v>
      </c>
      <c r="C225" s="6">
        <v>5169</v>
      </c>
      <c r="D225" s="6">
        <v>81103000000</v>
      </c>
      <c r="E225" s="6">
        <v>14013</v>
      </c>
      <c r="F225" s="7">
        <v>18.615069999999999</v>
      </c>
      <c r="G225" s="7">
        <v>15.325699999999999</v>
      </c>
      <c r="H225" s="7">
        <v>0</v>
      </c>
      <c r="I225" s="7">
        <v>6.3318000000000003</v>
      </c>
      <c r="J225" s="7">
        <v>0</v>
      </c>
      <c r="K225" s="27"/>
      <c r="L225" s="8" t="s">
        <v>638</v>
      </c>
      <c r="M225" s="8" t="s">
        <v>84</v>
      </c>
      <c r="N225" s="8" t="s">
        <v>552</v>
      </c>
      <c r="O225" s="8" t="s">
        <v>47</v>
      </c>
    </row>
    <row r="226" spans="1:15" x14ac:dyDescent="0.25">
      <c r="A226" s="6">
        <v>8</v>
      </c>
      <c r="B226" s="6">
        <v>6171</v>
      </c>
      <c r="C226" s="6">
        <v>5169</v>
      </c>
      <c r="D226" s="6">
        <v>81103000000</v>
      </c>
      <c r="E226" s="6"/>
      <c r="F226" s="7">
        <v>3.2850100000000002</v>
      </c>
      <c r="G226" s="7">
        <v>2.7044999999999999</v>
      </c>
      <c r="H226" s="7">
        <v>11</v>
      </c>
      <c r="I226" s="7">
        <v>1.11741</v>
      </c>
      <c r="J226" s="7">
        <v>0</v>
      </c>
      <c r="K226" s="27"/>
      <c r="L226" s="8" t="s">
        <v>638</v>
      </c>
      <c r="M226" s="8" t="s">
        <v>84</v>
      </c>
      <c r="N226" s="8"/>
      <c r="O226" s="8" t="s">
        <v>47</v>
      </c>
    </row>
    <row r="227" spans="1:15" x14ac:dyDescent="0.25">
      <c r="A227" s="6">
        <v>8</v>
      </c>
      <c r="B227" s="6">
        <v>6171</v>
      </c>
      <c r="C227" s="6">
        <v>5175</v>
      </c>
      <c r="D227" s="6">
        <v>81103000000</v>
      </c>
      <c r="E227" s="6">
        <v>14013</v>
      </c>
      <c r="F227" s="7">
        <v>7.5179999999999998</v>
      </c>
      <c r="G227" s="7">
        <v>7.2385999999999999</v>
      </c>
      <c r="H227" s="7">
        <v>0</v>
      </c>
      <c r="I227" s="7">
        <v>0</v>
      </c>
      <c r="J227" s="7">
        <v>0</v>
      </c>
      <c r="K227" s="27"/>
      <c r="L227" s="8" t="s">
        <v>638</v>
      </c>
      <c r="M227" s="8" t="s">
        <v>279</v>
      </c>
      <c r="N227" s="8" t="s">
        <v>552</v>
      </c>
      <c r="O227" s="8" t="s">
        <v>47</v>
      </c>
    </row>
    <row r="228" spans="1:15" x14ac:dyDescent="0.25">
      <c r="A228" s="6">
        <v>8</v>
      </c>
      <c r="B228" s="6">
        <v>6171</v>
      </c>
      <c r="C228" s="6">
        <v>5175</v>
      </c>
      <c r="D228" s="6">
        <v>81103000000</v>
      </c>
      <c r="E228" s="6"/>
      <c r="F228" s="7">
        <v>1.327</v>
      </c>
      <c r="G228" s="7">
        <v>1.2774000000000001</v>
      </c>
      <c r="H228" s="7">
        <v>0</v>
      </c>
      <c r="I228" s="7">
        <v>0</v>
      </c>
      <c r="J228" s="7">
        <v>0</v>
      </c>
      <c r="K228" s="27"/>
      <c r="L228" s="8" t="s">
        <v>638</v>
      </c>
      <c r="M228" s="8" t="s">
        <v>279</v>
      </c>
      <c r="N228" s="8"/>
      <c r="O228" s="8" t="s">
        <v>47</v>
      </c>
    </row>
    <row r="229" spans="1:15" x14ac:dyDescent="0.25">
      <c r="A229" s="6"/>
      <c r="B229" s="6"/>
      <c r="C229" s="6"/>
      <c r="D229" s="6"/>
      <c r="E229" s="6"/>
      <c r="F229" s="7"/>
      <c r="G229" s="7"/>
      <c r="H229" s="7"/>
      <c r="I229" s="7"/>
      <c r="J229" s="27"/>
      <c r="K229" s="27"/>
      <c r="L229" s="8"/>
      <c r="M229" s="8"/>
      <c r="N229" s="8"/>
      <c r="O229" s="8"/>
    </row>
    <row r="230" spans="1:15" x14ac:dyDescent="0.25">
      <c r="A230" s="22"/>
      <c r="B230" s="22" t="s">
        <v>638</v>
      </c>
      <c r="C230" s="22"/>
      <c r="D230" s="22"/>
      <c r="E230" s="22"/>
      <c r="F230" s="24">
        <v>340.45508000000001</v>
      </c>
      <c r="G230" s="24">
        <v>918.11420000000021</v>
      </c>
      <c r="H230" s="24">
        <v>141</v>
      </c>
      <c r="I230" s="24">
        <v>536.99820999999997</v>
      </c>
      <c r="J230" s="24">
        <f>SUM(J212:J229)</f>
        <v>0</v>
      </c>
      <c r="K230" s="24"/>
      <c r="L230" s="23"/>
      <c r="M230" s="23"/>
      <c r="N230" s="23"/>
      <c r="O230" s="23"/>
    </row>
    <row r="231" spans="1:15" x14ac:dyDescent="0.25">
      <c r="A231" s="6"/>
      <c r="B231" s="6"/>
      <c r="C231" s="6"/>
      <c r="D231" s="6"/>
      <c r="E231" s="6"/>
      <c r="F231" s="7"/>
      <c r="G231" s="7"/>
      <c r="H231" s="7"/>
      <c r="I231" s="7"/>
      <c r="J231" s="27"/>
      <c r="K231" s="27"/>
      <c r="L231" s="8"/>
      <c r="M231" s="8"/>
      <c r="N231" s="8"/>
      <c r="O231" s="8"/>
    </row>
    <row r="232" spans="1:15" x14ac:dyDescent="0.25">
      <c r="A232" s="31"/>
      <c r="B232" s="31" t="s">
        <v>639</v>
      </c>
      <c r="C232" s="31"/>
      <c r="D232" s="31"/>
      <c r="E232" s="31"/>
      <c r="F232" s="32">
        <v>50115.014360000001</v>
      </c>
      <c r="G232" s="32">
        <v>50728.799389999978</v>
      </c>
      <c r="H232" s="32">
        <v>55748</v>
      </c>
      <c r="I232" s="32">
        <v>17515.41329</v>
      </c>
      <c r="J232" s="32">
        <f>SUM(J58:J231)/2</f>
        <v>59131</v>
      </c>
      <c r="K232" s="32"/>
      <c r="L232" s="33"/>
      <c r="M232" s="33"/>
      <c r="N232" s="33"/>
      <c r="O232" s="33"/>
    </row>
    <row r="233" spans="1:15" x14ac:dyDescent="0.25">
      <c r="A233" s="6"/>
      <c r="B233" s="6"/>
      <c r="C233" s="6"/>
      <c r="D233" s="6"/>
      <c r="E233" s="6"/>
      <c r="F233" s="7"/>
      <c r="G233" s="7"/>
      <c r="H233" s="7"/>
      <c r="I233" s="7"/>
      <c r="J233" s="27"/>
      <c r="K233" s="27"/>
      <c r="L233" s="8"/>
      <c r="M233" s="8"/>
      <c r="N233" s="8"/>
      <c r="O233" s="8"/>
    </row>
    <row r="234" spans="1:15" x14ac:dyDescent="0.25">
      <c r="A234" s="36"/>
      <c r="B234" s="28" t="s">
        <v>478</v>
      </c>
      <c r="C234" s="36"/>
      <c r="D234" s="36"/>
      <c r="E234" s="36"/>
      <c r="F234" s="89">
        <v>-46205.70968</v>
      </c>
      <c r="G234" s="89">
        <v>-46636.468509999977</v>
      </c>
      <c r="H234" s="89">
        <v>-52616</v>
      </c>
      <c r="I234" s="89">
        <v>-15638.71284</v>
      </c>
      <c r="J234" s="89">
        <f>J57-J232</f>
        <v>-56331</v>
      </c>
      <c r="K234" s="89"/>
      <c r="L234" s="89"/>
      <c r="M234" s="89"/>
      <c r="N234" s="89"/>
      <c r="O234" s="89"/>
    </row>
    <row r="235" spans="1:15" x14ac:dyDescent="0.25">
      <c r="A235" s="11"/>
      <c r="B235" s="11"/>
      <c r="C235" s="11"/>
      <c r="D235" s="11"/>
      <c r="E235" s="11"/>
      <c r="F235" s="12"/>
      <c r="G235" s="12"/>
      <c r="H235" s="12"/>
      <c r="I235" s="12"/>
      <c r="L235" s="13"/>
      <c r="M235" s="13"/>
      <c r="N235" s="13"/>
      <c r="O235" s="13"/>
    </row>
  </sheetData>
  <mergeCells count="2">
    <mergeCell ref="A4:O4"/>
    <mergeCell ref="A59:O59"/>
  </mergeCells>
  <pageMargins left="0.7" right="0.7" top="0.78740157499999996" bottom="0.78740157499999996" header="0.3" footer="0.3"/>
  <pageSetup paperSize="9" scale="22" orientation="landscape" r:id="rId1"/>
  <rowBreaks count="1" manualBreakCount="1"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14</vt:i4>
      </vt:variant>
    </vt:vector>
  </HeadingPairs>
  <TitlesOfParts>
    <vt:vector size="33" baseType="lpstr">
      <vt:lpstr>Obsah</vt:lpstr>
      <vt:lpstr>0001</vt:lpstr>
      <vt:lpstr>0002</vt:lpstr>
      <vt:lpstr>0004</vt:lpstr>
      <vt:lpstr>0005</vt:lpstr>
      <vt:lpstr>0006</vt:lpstr>
      <vt:lpstr>0007</vt:lpstr>
      <vt:lpstr>0009</vt:lpstr>
      <vt:lpstr>0012</vt:lpstr>
      <vt:lpstr>0013</vt:lpstr>
      <vt:lpstr>0014</vt:lpstr>
      <vt:lpstr>0015</vt:lpstr>
      <vt:lpstr>0016</vt:lpstr>
      <vt:lpstr>0017</vt:lpstr>
      <vt:lpstr>0018</vt:lpstr>
      <vt:lpstr>0031</vt:lpstr>
      <vt:lpstr>0032</vt:lpstr>
      <vt:lpstr>0003</vt:lpstr>
      <vt:lpstr>0008</vt:lpstr>
      <vt:lpstr>'0004'!Názvy_tisku</vt:lpstr>
      <vt:lpstr>'0005'!Názvy_tisku</vt:lpstr>
      <vt:lpstr>'0006'!Názvy_tisku</vt:lpstr>
      <vt:lpstr>'0007'!Názvy_tisku</vt:lpstr>
      <vt:lpstr>'0009'!Názvy_tisku</vt:lpstr>
      <vt:lpstr>'0012'!Názvy_tisku</vt:lpstr>
      <vt:lpstr>'0013'!Názvy_tisku</vt:lpstr>
      <vt:lpstr>'0014'!Názvy_tisku</vt:lpstr>
      <vt:lpstr>'0015'!Názvy_tisku</vt:lpstr>
      <vt:lpstr>'0016'!Názvy_tisku</vt:lpstr>
      <vt:lpstr>'0017'!Názvy_tisku</vt:lpstr>
      <vt:lpstr>'0018'!Názvy_tisku</vt:lpstr>
      <vt:lpstr>'0031'!Názvy_tisku</vt:lpstr>
      <vt:lpstr>'0032'!Názvy_tisku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2014-07-02T08:20:24Z</dcterms:created>
  <dcterms:modified xsi:type="dcterms:W3CDTF">2014-11-21T09:42:08Z</dcterms:modified>
</cp:coreProperties>
</file>