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E430FCD5-DE34-43DD-A7A1-A968F19F7A15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Zahradní" sheetId="1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8" l="1"/>
  <c r="E15" i="18"/>
  <c r="F15" i="18"/>
  <c r="G15" i="18"/>
  <c r="H15" i="18"/>
  <c r="H24" i="18" s="1"/>
  <c r="J15" i="18"/>
  <c r="L15" i="18" s="1"/>
  <c r="K15" i="18"/>
  <c r="O15" i="18"/>
  <c r="R15" i="18"/>
  <c r="D16" i="18"/>
  <c r="E16" i="18"/>
  <c r="F16" i="18"/>
  <c r="G16" i="18"/>
  <c r="H16" i="18"/>
  <c r="J16" i="18"/>
  <c r="K16" i="18"/>
  <c r="L16" i="18"/>
  <c r="O16" i="18"/>
  <c r="R16" i="18"/>
  <c r="D17" i="18"/>
  <c r="E17" i="18"/>
  <c r="F17" i="18"/>
  <c r="G17" i="18"/>
  <c r="I17" i="18" s="1"/>
  <c r="H17" i="18"/>
  <c r="J17" i="18"/>
  <c r="K17" i="18"/>
  <c r="L17" i="18"/>
  <c r="O17" i="18"/>
  <c r="R17" i="18"/>
  <c r="D18" i="18"/>
  <c r="E18" i="18"/>
  <c r="F18" i="18"/>
  <c r="G18" i="18"/>
  <c r="H18" i="18"/>
  <c r="I18" i="18"/>
  <c r="J18" i="18"/>
  <c r="K18" i="18"/>
  <c r="O18" i="18"/>
  <c r="R18" i="18"/>
  <c r="D19" i="18"/>
  <c r="E19" i="18"/>
  <c r="F19" i="18"/>
  <c r="G19" i="18"/>
  <c r="I19" i="18" s="1"/>
  <c r="H19" i="18"/>
  <c r="J19" i="18"/>
  <c r="K19" i="18"/>
  <c r="O19" i="18"/>
  <c r="R19" i="18"/>
  <c r="D20" i="18"/>
  <c r="E20" i="18"/>
  <c r="F20" i="18"/>
  <c r="G20" i="18"/>
  <c r="H20" i="18"/>
  <c r="J20" i="18"/>
  <c r="L20" i="18" s="1"/>
  <c r="K20" i="18"/>
  <c r="O20" i="18"/>
  <c r="R20" i="18"/>
  <c r="D21" i="18"/>
  <c r="E21" i="18"/>
  <c r="F21" i="18"/>
  <c r="G21" i="18"/>
  <c r="H21" i="18"/>
  <c r="I21" i="18"/>
  <c r="J21" i="18"/>
  <c r="L21" i="18" s="1"/>
  <c r="K21" i="18"/>
  <c r="O21" i="18"/>
  <c r="R21" i="18"/>
  <c r="D22" i="18"/>
  <c r="E22" i="18"/>
  <c r="F22" i="18"/>
  <c r="G22" i="18"/>
  <c r="H22" i="18"/>
  <c r="I22" i="18"/>
  <c r="J22" i="18"/>
  <c r="K22" i="18"/>
  <c r="O22" i="18"/>
  <c r="R22" i="18"/>
  <c r="D23" i="18"/>
  <c r="E23" i="18"/>
  <c r="F23" i="18"/>
  <c r="G23" i="18"/>
  <c r="I23" i="18" s="1"/>
  <c r="H23" i="18"/>
  <c r="J23" i="18"/>
  <c r="L23" i="18" s="1"/>
  <c r="K23" i="18"/>
  <c r="O23" i="18"/>
  <c r="R23" i="18"/>
  <c r="D24" i="18"/>
  <c r="M24" i="18"/>
  <c r="N24" i="18"/>
  <c r="P24" i="18"/>
  <c r="Q24" i="18"/>
  <c r="Q40" i="18" s="1"/>
  <c r="D28" i="18"/>
  <c r="D39" i="18" s="1"/>
  <c r="E28" i="18"/>
  <c r="F28" i="18"/>
  <c r="G28" i="18"/>
  <c r="H28" i="18"/>
  <c r="I28" i="18"/>
  <c r="J28" i="18"/>
  <c r="L28" i="18" s="1"/>
  <c r="K28" i="18"/>
  <c r="O28" i="18"/>
  <c r="R28" i="18"/>
  <c r="D29" i="18"/>
  <c r="E29" i="18"/>
  <c r="F29" i="18"/>
  <c r="G29" i="18"/>
  <c r="H29" i="18"/>
  <c r="I29" i="18"/>
  <c r="J29" i="18"/>
  <c r="L29" i="18" s="1"/>
  <c r="O29" i="18"/>
  <c r="R29" i="18"/>
  <c r="D30" i="18"/>
  <c r="E30" i="18"/>
  <c r="F30" i="18"/>
  <c r="G30" i="18"/>
  <c r="H30" i="18"/>
  <c r="J30" i="18"/>
  <c r="L30" i="18"/>
  <c r="O30" i="18"/>
  <c r="R30" i="18"/>
  <c r="D31" i="18"/>
  <c r="E31" i="18"/>
  <c r="F31" i="18"/>
  <c r="G31" i="18"/>
  <c r="H31" i="18"/>
  <c r="I31" i="18"/>
  <c r="J31" i="18"/>
  <c r="K31" i="18"/>
  <c r="O31" i="18"/>
  <c r="R31" i="18"/>
  <c r="D32" i="18"/>
  <c r="E32" i="18"/>
  <c r="F32" i="18"/>
  <c r="G32" i="18"/>
  <c r="I32" i="18" s="1"/>
  <c r="H32" i="18"/>
  <c r="J32" i="18"/>
  <c r="L32" i="18" s="1"/>
  <c r="K32" i="18"/>
  <c r="O32" i="18"/>
  <c r="R32" i="18"/>
  <c r="D33" i="18"/>
  <c r="E33" i="18"/>
  <c r="F33" i="18"/>
  <c r="G33" i="18"/>
  <c r="H33" i="18"/>
  <c r="J33" i="18"/>
  <c r="L33" i="18" s="1"/>
  <c r="K33" i="18"/>
  <c r="O33" i="18"/>
  <c r="R33" i="18"/>
  <c r="D34" i="18"/>
  <c r="E34" i="18"/>
  <c r="F34" i="18"/>
  <c r="G34" i="18"/>
  <c r="H34" i="18"/>
  <c r="I34" i="18" s="1"/>
  <c r="J34" i="18"/>
  <c r="K34" i="18"/>
  <c r="L34" i="18"/>
  <c r="O34" i="18"/>
  <c r="R34" i="18"/>
  <c r="D35" i="18"/>
  <c r="E35" i="18"/>
  <c r="F35" i="18"/>
  <c r="F39" i="18" s="1"/>
  <c r="G35" i="18"/>
  <c r="I35" i="18" s="1"/>
  <c r="H35" i="18"/>
  <c r="J35" i="18"/>
  <c r="K35" i="18"/>
  <c r="O35" i="18"/>
  <c r="R35" i="18"/>
  <c r="D36" i="18"/>
  <c r="E36" i="18"/>
  <c r="F36" i="18"/>
  <c r="G36" i="18"/>
  <c r="H36" i="18"/>
  <c r="J36" i="18"/>
  <c r="L36" i="18" s="1"/>
  <c r="K36" i="18"/>
  <c r="O36" i="18"/>
  <c r="R36" i="18"/>
  <c r="D37" i="18"/>
  <c r="E37" i="18"/>
  <c r="F37" i="18"/>
  <c r="G37" i="18"/>
  <c r="H37" i="18"/>
  <c r="J37" i="18"/>
  <c r="K37" i="18"/>
  <c r="L37" i="18"/>
  <c r="O37" i="18"/>
  <c r="R37" i="18"/>
  <c r="D38" i="18"/>
  <c r="E38" i="18"/>
  <c r="F38" i="18"/>
  <c r="G38" i="18"/>
  <c r="I38" i="18" s="1"/>
  <c r="H38" i="18"/>
  <c r="J38" i="18"/>
  <c r="K38" i="18"/>
  <c r="L38" i="18"/>
  <c r="O38" i="18"/>
  <c r="R38" i="18"/>
  <c r="M39" i="18"/>
  <c r="N39" i="18"/>
  <c r="P39" i="18"/>
  <c r="Q39" i="18"/>
  <c r="M40" i="18"/>
  <c r="O39" i="18" l="1"/>
  <c r="L31" i="18"/>
  <c r="I20" i="18"/>
  <c r="H39" i="18"/>
  <c r="H40" i="18" s="1"/>
  <c r="L35" i="18"/>
  <c r="I33" i="18"/>
  <c r="G39" i="18"/>
  <c r="N40" i="18"/>
  <c r="R24" i="18"/>
  <c r="F24" i="18"/>
  <c r="F40" i="18" s="1"/>
  <c r="F41" i="18" s="1"/>
  <c r="I30" i="18"/>
  <c r="L19" i="18"/>
  <c r="L24" i="18" s="1"/>
  <c r="L40" i="18" s="1"/>
  <c r="L41" i="18" s="1"/>
  <c r="I15" i="18"/>
  <c r="E24" i="18"/>
  <c r="R39" i="18"/>
  <c r="L22" i="18"/>
  <c r="O24" i="18"/>
  <c r="O40" i="18" s="1"/>
  <c r="O41" i="18" s="1"/>
  <c r="I36" i="18"/>
  <c r="I39" i="18" s="1"/>
  <c r="P40" i="18"/>
  <c r="I37" i="18"/>
  <c r="E39" i="18"/>
  <c r="L18" i="18"/>
  <c r="I16" i="18"/>
  <c r="I24" i="18" s="1"/>
  <c r="K24" i="18"/>
  <c r="K40" i="18" s="1"/>
  <c r="D40" i="18"/>
  <c r="E40" i="18"/>
  <c r="L39" i="18"/>
  <c r="R40" i="18"/>
  <c r="R41" i="18" s="1"/>
  <c r="G24" i="18"/>
  <c r="G40" i="18" s="1"/>
  <c r="J24" i="18"/>
  <c r="J40" i="18" s="1"/>
  <c r="I40" i="18" l="1"/>
  <c r="I41" i="18" s="1"/>
</calcChain>
</file>

<file path=xl/sharedStrings.xml><?xml version="1.0" encoding="utf-8"?>
<sst xmlns="http://schemas.openxmlformats.org/spreadsheetml/2006/main" count="152" uniqueCount="98">
  <si>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</si>
  <si>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</si>
  <si>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</si>
  <si>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</si>
  <si>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</si>
  <si>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</si>
  <si>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</si>
  <si>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</si>
  <si>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</si>
  <si>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</si>
  <si>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</si>
  <si>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</si>
  <si>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</si>
  <si>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</si>
  <si>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</si>
  <si>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</si>
  <si>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</si>
  <si>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</si>
  <si>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</si>
  <si>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</si>
  <si>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</si>
  <si>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</si>
  <si>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</si>
  <si>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</si>
  <si>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</si>
  <si>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</si>
  <si>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</si>
  <si>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</si>
  <si>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</si>
  <si>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</si>
  <si>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</si>
  <si>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</si>
  <si>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</si>
  <si>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</si>
  <si>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</si>
  <si>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</si>
  <si>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</si>
  <si>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</si>
  <si>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</si>
  <si>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</si>
  <si>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</si>
  <si>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</si>
  <si>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</si>
  <si>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</si>
  <si>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</si>
  <si>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</si>
  <si>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</si>
  <si>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</si>
  <si>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</si>
  <si>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</si>
  <si>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</si>
  <si>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</si>
  <si>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</si>
  <si>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</si>
  <si>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</si>
  <si>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</si>
  <si>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</si>
  <si>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</si>
  <si>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</si>
  <si>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</si>
  <si>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</si>
  <si>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</si>
  <si>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</si>
  <si>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</si>
  <si>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</si>
  <si>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</si>
  <si>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</si>
  <si>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</si>
  <si>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</si>
  <si>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</si>
  <si>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</si>
  <si>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</si>
  <si>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</si>
  <si>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</si>
  <si>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</si>
  <si>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</si>
  <si>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</si>
  <si>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</si>
  <si>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</si>
  <si>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</si>
  <si>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</si>
  <si>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</si>
  <si>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</si>
  <si>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</si>
  <si>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</si>
  <si>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</si>
  <si>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</si>
  <si>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</si>
  <si>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</si>
  <si>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</si>
  <si>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</si>
  <si>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</si>
  <si>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</si>
  <si>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</si>
  <si>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 Libuše Slavíková</t>
  </si>
  <si>
    <t>Zahradní 5265</t>
  </si>
  <si>
    <t>46789677</t>
  </si>
  <si>
    <t>Základní škola Chomutov Zahradní 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</si>
</sst>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/>
    <xf numFmtId="0" fontId="2" fillId="2" borderId="0" xfId="1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2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5" xfId="1" applyFont="1" applyBorder="1" applyProtection="1"/>
    <xf numFmtId="0" fontId="2" fillId="0" borderId="0" xfId="1" applyFont="1" applyFill="1" applyBorder="1" applyProtection="1"/>
    <xf numFmtId="0" fontId="2" fillId="0" borderId="5" xfId="1" applyFont="1" applyFill="1" applyBorder="1" applyProtection="1"/>
    <xf numFmtId="0" fontId="0" fillId="0" borderId="0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/>
    <xf numFmtId="164" fontId="1" fillId="4" borderId="9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164" fontId="1" fillId="0" borderId="9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/>
    <xf numFmtId="0" fontId="0" fillId="2" borderId="0" xfId="0" applyFill="1" applyBorder="1"/>
    <xf numFmtId="164" fontId="1" fillId="0" borderId="10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6" fillId="5" borderId="13" xfId="0" applyNumberFormat="1" applyFont="1" applyFill="1" applyBorder="1" applyAlignment="1" applyProtection="1">
      <alignment horizontal="center" wrapText="1"/>
    </xf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4" fontId="1" fillId="0" borderId="16" xfId="0" applyNumberFormat="1" applyFont="1" applyFill="1" applyBorder="1" applyProtection="1"/>
    <xf numFmtId="164" fontId="1" fillId="0" borderId="18" xfId="0" applyNumberFormat="1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165" fontId="7" fillId="6" borderId="19" xfId="0" applyNumberFormat="1" applyFont="1" applyFill="1" applyBorder="1" applyProtection="1"/>
    <xf numFmtId="164" fontId="4" fillId="5" borderId="13" xfId="0" applyNumberFormat="1" applyFont="1" applyFill="1" applyBorder="1" applyProtection="1"/>
    <xf numFmtId="0" fontId="7" fillId="5" borderId="20" xfId="0" applyFont="1" applyFill="1" applyBorder="1" applyProtection="1"/>
    <xf numFmtId="0" fontId="7" fillId="5" borderId="21" xfId="0" applyFont="1" applyFill="1" applyBorder="1" applyProtection="1"/>
    <xf numFmtId="0" fontId="7" fillId="5" borderId="14" xfId="0" applyFont="1" applyFill="1" applyBorder="1" applyProtection="1"/>
    <xf numFmtId="165" fontId="7" fillId="6" borderId="22" xfId="0" applyNumberFormat="1" applyFont="1" applyFill="1" applyBorder="1" applyProtection="1"/>
    <xf numFmtId="164" fontId="4" fillId="5" borderId="23" xfId="0" applyNumberFormat="1" applyFont="1" applyFill="1" applyBorder="1" applyProtection="1"/>
    <xf numFmtId="0" fontId="7" fillId="0" borderId="22" xfId="0" applyFont="1" applyBorder="1" applyProtection="1"/>
    <xf numFmtId="0" fontId="7" fillId="0" borderId="22" xfId="0" applyFont="1" applyFill="1" applyBorder="1" applyAlignment="1" applyProtection="1">
      <alignment horizontal="center"/>
    </xf>
    <xf numFmtId="165" fontId="8" fillId="7" borderId="24" xfId="0" applyNumberFormat="1" applyFont="1" applyFill="1" applyBorder="1" applyAlignment="1" applyProtection="1"/>
    <xf numFmtId="165" fontId="8" fillId="7" borderId="25" xfId="0" applyNumberFormat="1" applyFont="1" applyFill="1" applyBorder="1" applyAlignment="1" applyProtection="1"/>
    <xf numFmtId="165" fontId="8" fillId="7" borderId="7" xfId="0" applyNumberFormat="1" applyFont="1" applyFill="1" applyBorder="1" applyAlignment="1" applyProtection="1"/>
    <xf numFmtId="0" fontId="9" fillId="8" borderId="25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164" fontId="1" fillId="9" borderId="19" xfId="0" applyNumberFormat="1" applyFont="1" applyFill="1" applyBorder="1" applyProtection="1"/>
    <xf numFmtId="164" fontId="1" fillId="9" borderId="26" xfId="0" applyNumberFormat="1" applyFont="1" applyFill="1" applyBorder="1" applyProtection="1"/>
    <xf numFmtId="164" fontId="1" fillId="9" borderId="22" xfId="0" applyNumberFormat="1" applyFont="1" applyFill="1" applyBorder="1" applyProtection="1"/>
    <xf numFmtId="0" fontId="1" fillId="9" borderId="22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31" xfId="0" applyNumberFormat="1" applyFont="1" applyFill="1" applyBorder="1" applyAlignment="1" applyProtection="1">
      <alignment horizontal="right"/>
    </xf>
    <xf numFmtId="164" fontId="0" fillId="0" borderId="32" xfId="0" applyNumberFormat="1" applyFont="1" applyFill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/>
    <xf numFmtId="0" fontId="0" fillId="0" borderId="34" xfId="0" applyFill="1" applyBorder="1" applyAlignment="1" applyProtection="1">
      <alignment horizontal="center"/>
    </xf>
    <xf numFmtId="164" fontId="0" fillId="0" borderId="32" xfId="0" applyNumberFormat="1" applyFont="1" applyFill="1" applyBorder="1" applyAlignment="1" applyProtection="1">
      <alignment horizontal="right"/>
    </xf>
    <xf numFmtId="164" fontId="0" fillId="0" borderId="35" xfId="0" applyNumberFormat="1" applyFont="1" applyBorder="1" applyProtection="1">
      <protection locked="0"/>
    </xf>
    <xf numFmtId="164" fontId="0" fillId="0" borderId="36" xfId="0" applyNumberFormat="1" applyFon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indent="5"/>
    </xf>
    <xf numFmtId="0" fontId="10" fillId="0" borderId="29" xfId="0" applyFont="1" applyBorder="1" applyProtection="1"/>
    <xf numFmtId="0" fontId="0" fillId="0" borderId="29" xfId="0" applyFill="1" applyBorder="1" applyProtection="1"/>
    <xf numFmtId="164" fontId="0" fillId="0" borderId="37" xfId="0" applyNumberFormat="1" applyFont="1" applyBorder="1" applyProtection="1">
      <protection locked="0"/>
    </xf>
    <xf numFmtId="0" fontId="0" fillId="0" borderId="38" xfId="0" applyBorder="1" applyProtection="1"/>
    <xf numFmtId="0" fontId="0" fillId="0" borderId="39" xfId="0" applyFill="1" applyBorder="1" applyAlignment="1" applyProtection="1">
      <alignment horizontal="center"/>
    </xf>
    <xf numFmtId="0" fontId="1" fillId="9" borderId="19" xfId="0" applyFont="1" applyFill="1" applyBorder="1" applyProtection="1"/>
    <xf numFmtId="0" fontId="0" fillId="9" borderId="15" xfId="0" applyFill="1" applyBorder="1" applyAlignment="1" applyProtection="1">
      <alignment horizontal="center"/>
    </xf>
    <xf numFmtId="164" fontId="1" fillId="10" borderId="24" xfId="0" applyNumberFormat="1" applyFont="1" applyFill="1" applyBorder="1" applyAlignment="1" applyProtection="1">
      <alignment horizontal="right"/>
    </xf>
    <xf numFmtId="164" fontId="1" fillId="10" borderId="44" xfId="0" applyNumberFormat="1" applyFont="1" applyFill="1" applyBorder="1" applyAlignment="1" applyProtection="1">
      <alignment horizontal="right"/>
    </xf>
    <xf numFmtId="164" fontId="1" fillId="10" borderId="15" xfId="0" applyNumberFormat="1" applyFont="1" applyFill="1" applyBorder="1" applyAlignment="1" applyProtection="1">
      <alignment horizontal="right"/>
    </xf>
    <xf numFmtId="0" fontId="1" fillId="10" borderId="46" xfId="0" applyFont="1" applyFill="1" applyBorder="1" applyProtection="1"/>
    <xf numFmtId="164" fontId="0" fillId="0" borderId="48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49" xfId="0" applyBorder="1" applyAlignment="1" applyProtection="1">
      <alignment horizontal="left" indent="5"/>
    </xf>
    <xf numFmtId="0" fontId="0" fillId="0" borderId="50" xfId="0" applyFill="1" applyBorder="1" applyAlignment="1" applyProtection="1">
      <alignment horizontal="center"/>
    </xf>
    <xf numFmtId="164" fontId="0" fillId="0" borderId="51" xfId="0" applyNumberFormat="1" applyFont="1" applyBorder="1" applyAlignment="1" applyProtection="1">
      <alignment horizontal="right"/>
      <protection locked="0"/>
    </xf>
    <xf numFmtId="164" fontId="0" fillId="0" borderId="52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Alignment="1" applyProtection="1">
      <alignment horizontal="right"/>
      <protection locked="0"/>
    </xf>
    <xf numFmtId="0" fontId="12" fillId="0" borderId="29" xfId="0" applyFont="1" applyBorder="1" applyProtection="1"/>
    <xf numFmtId="0" fontId="10" fillId="0" borderId="29" xfId="0" applyFont="1" applyFill="1" applyBorder="1" applyAlignment="1" applyProtection="1">
      <alignment horizontal="left"/>
    </xf>
    <xf numFmtId="0" fontId="10" fillId="9" borderId="29" xfId="0" applyFont="1" applyFill="1" applyBorder="1" applyProtection="1"/>
    <xf numFmtId="0" fontId="0" fillId="11" borderId="29" xfId="0" applyFill="1" applyBorder="1" applyProtection="1"/>
    <xf numFmtId="164" fontId="0" fillId="0" borderId="2" xfId="0" applyNumberFormat="1" applyFont="1" applyFill="1" applyBorder="1" applyAlignment="1" applyProtection="1">
      <alignment horizontal="right"/>
      <protection locked="0"/>
    </xf>
    <xf numFmtId="0" fontId="0" fillId="0" borderId="38" xfId="0" applyFill="1" applyBorder="1" applyProtection="1"/>
    <xf numFmtId="0" fontId="1" fillId="10" borderId="19" xfId="0" applyFont="1" applyFill="1" applyBorder="1" applyAlignment="1" applyProtection="1">
      <alignment vertical="center"/>
    </xf>
    <xf numFmtId="0" fontId="1" fillId="10" borderId="22" xfId="0" applyFont="1" applyFill="1" applyBorder="1" applyAlignment="1" applyProtection="1">
      <alignment vertical="center" wrapText="1"/>
    </xf>
    <xf numFmtId="0" fontId="1" fillId="12" borderId="24" xfId="0" applyFont="1" applyFill="1" applyBorder="1" applyAlignment="1" applyProtection="1">
      <alignment horizontal="center" vertical="center" wrapText="1"/>
    </xf>
    <xf numFmtId="0" fontId="1" fillId="12" borderId="54" xfId="0" applyFont="1" applyFill="1" applyBorder="1" applyAlignment="1" applyProtection="1">
      <alignment horizontal="center" vertical="center" wrapText="1"/>
    </xf>
    <xf numFmtId="0" fontId="1" fillId="12" borderId="46" xfId="0" applyFont="1" applyFill="1" applyBorder="1" applyAlignment="1" applyProtection="1">
      <alignment horizontal="center" vertical="center" wrapText="1"/>
    </xf>
    <xf numFmtId="0" fontId="1" fillId="12" borderId="15" xfId="0" applyFont="1" applyFill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 wrapText="1"/>
    </xf>
    <xf numFmtId="0" fontId="1" fillId="0" borderId="45" xfId="0" applyFont="1" applyBorder="1" applyAlignment="1" applyProtection="1">
      <alignment vertical="center"/>
    </xf>
    <xf numFmtId="0" fontId="1" fillId="0" borderId="47" xfId="0" applyFont="1" applyBorder="1" applyAlignment="1" applyProtection="1">
      <alignment vertical="center" wrapText="1"/>
    </xf>
    <xf numFmtId="10" fontId="0" fillId="2" borderId="0" xfId="0" applyNumberFormat="1" applyFont="1" applyFill="1" applyProtection="1"/>
    <xf numFmtId="49" fontId="10" fillId="2" borderId="0" xfId="0" applyNumberFormat="1" applyFont="1" applyFill="1" applyAlignment="1" applyProtection="1">
      <alignment horizontal="left"/>
    </xf>
    <xf numFmtId="49" fontId="10" fillId="0" borderId="0" xfId="0" applyNumberFormat="1" applyFont="1" applyFill="1" applyAlignment="1" applyProtection="1">
      <alignment horizontal="left"/>
    </xf>
    <xf numFmtId="0" fontId="14" fillId="2" borderId="0" xfId="0" applyFont="1" applyFill="1" applyProtection="1"/>
    <xf numFmtId="164" fontId="8" fillId="7" borderId="24" xfId="0" applyNumberFormat="1" applyFont="1" applyFill="1" applyBorder="1" applyAlignment="1" applyProtection="1"/>
    <xf numFmtId="164" fontId="8" fillId="7" borderId="25" xfId="0" applyNumberFormat="1" applyFont="1" applyFill="1" applyBorder="1" applyAlignment="1" applyProtection="1"/>
    <xf numFmtId="164" fontId="0" fillId="9" borderId="10" xfId="0" applyNumberFormat="1" applyFont="1" applyFill="1" applyBorder="1" applyProtection="1"/>
    <xf numFmtId="164" fontId="0" fillId="9" borderId="12" xfId="0" applyNumberFormat="1" applyFont="1" applyFill="1" applyBorder="1" applyProtection="1"/>
    <xf numFmtId="164" fontId="0" fillId="9" borderId="17" xfId="0" applyNumberFormat="1" applyFont="1" applyFill="1" applyBorder="1" applyProtection="1"/>
    <xf numFmtId="164" fontId="0" fillId="0" borderId="35" xfId="0" applyNumberFormat="1" applyFont="1" applyFill="1" applyBorder="1" applyAlignment="1" applyProtection="1">
      <alignment horizontal="right"/>
    </xf>
    <xf numFmtId="164" fontId="0" fillId="0" borderId="32" xfId="0" applyNumberFormat="1" applyFont="1" applyBorder="1" applyProtection="1">
      <protection locked="0"/>
    </xf>
    <xf numFmtId="164" fontId="0" fillId="0" borderId="36" xfId="0" applyNumberFormat="1" applyFont="1" applyBorder="1" applyProtection="1">
      <protection locked="0"/>
    </xf>
    <xf numFmtId="164" fontId="0" fillId="0" borderId="35" xfId="0" applyNumberFormat="1" applyFont="1" applyFill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</xf>
    <xf numFmtId="164" fontId="0" fillId="0" borderId="18" xfId="0" applyNumberFormat="1" applyFont="1" applyBorder="1" applyProtection="1">
      <protection locked="0"/>
    </xf>
    <xf numFmtId="164" fontId="1" fillId="10" borderId="26" xfId="0" applyNumberFormat="1" applyFont="1" applyFill="1" applyBorder="1" applyAlignment="1" applyProtection="1">
      <alignment horizontal="right"/>
    </xf>
    <xf numFmtId="164" fontId="1" fillId="10" borderId="19" xfId="0" applyNumberFormat="1" applyFont="1" applyFill="1" applyBorder="1" applyAlignment="1" applyProtection="1">
      <alignment horizontal="right"/>
    </xf>
    <xf numFmtId="164" fontId="1" fillId="10" borderId="22" xfId="0" applyNumberFormat="1" applyFont="1" applyFill="1" applyBorder="1" applyAlignment="1" applyProtection="1">
      <alignment horizontal="right"/>
    </xf>
    <xf numFmtId="164" fontId="0" fillId="0" borderId="28" xfId="0" applyNumberFormat="1" applyFont="1" applyFill="1" applyBorder="1" applyAlignment="1" applyProtection="1">
      <alignment horizontal="right"/>
    </xf>
    <xf numFmtId="164" fontId="0" fillId="0" borderId="27" xfId="0" applyNumberFormat="1" applyFont="1" applyBorder="1" applyProtection="1">
      <protection locked="0"/>
    </xf>
    <xf numFmtId="164" fontId="0" fillId="0" borderId="31" xfId="0" applyNumberFormat="1" applyFont="1" applyBorder="1" applyProtection="1">
      <protection locked="0"/>
    </xf>
    <xf numFmtId="164" fontId="0" fillId="0" borderId="52" xfId="0" applyNumberFormat="1" applyFill="1" applyBorder="1" applyAlignment="1" applyProtection="1">
      <alignment horizontal="right"/>
      <protection locked="0"/>
    </xf>
    <xf numFmtId="164" fontId="0" fillId="0" borderId="37" xfId="0" applyNumberFormat="1" applyFont="1" applyFill="1" applyBorder="1" applyProtection="1">
      <protection locked="0"/>
    </xf>
    <xf numFmtId="164" fontId="0" fillId="0" borderId="51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5" fillId="9" borderId="15" xfId="0" applyNumberFormat="1" applyFont="1" applyFill="1" applyBorder="1" applyAlignment="1" applyProtection="1">
      <alignment horizontal="center"/>
    </xf>
    <xf numFmtId="164" fontId="5" fillId="9" borderId="46" xfId="0" applyNumberFormat="1" applyFont="1" applyFill="1" applyBorder="1" applyAlignment="1" applyProtection="1">
      <alignment horizontal="center"/>
    </xf>
    <xf numFmtId="164" fontId="5" fillId="9" borderId="44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10" borderId="22" xfId="0" applyFont="1" applyFill="1" applyBorder="1" applyAlignment="1" applyProtection="1">
      <alignment horizontal="center" vertical="center" wrapText="1"/>
    </xf>
    <xf numFmtId="0" fontId="1" fillId="10" borderId="53" xfId="0" applyFont="1" applyFill="1" applyBorder="1" applyAlignment="1" applyProtection="1">
      <alignment horizontal="center" vertical="center" wrapText="1"/>
    </xf>
    <xf numFmtId="0" fontId="1" fillId="10" borderId="26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40" xfId="0" applyNumberFormat="1" applyBorder="1" applyAlignment="1" applyProtection="1">
      <alignment horizontal="center" vertical="center"/>
    </xf>
    <xf numFmtId="164" fontId="0" fillId="0" borderId="24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wrapText="1"/>
    </xf>
    <xf numFmtId="0" fontId="1" fillId="0" borderId="43" xfId="0" applyFont="1" applyFill="1" applyBorder="1" applyAlignment="1" applyProtection="1">
      <alignment horizontal="center" wrapText="1"/>
    </xf>
    <xf numFmtId="164" fontId="0" fillId="0" borderId="45" xfId="0" applyNumberFormat="1" applyFont="1" applyBorder="1" applyAlignment="1" applyProtection="1">
      <alignment horizontal="center" vertical="center"/>
    </xf>
    <xf numFmtId="164" fontId="0" fillId="0" borderId="40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64" fontId="0" fillId="0" borderId="44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/>
    </xf>
    <xf numFmtId="164" fontId="11" fillId="0" borderId="41" xfId="0" applyNumberFormat="1" applyFon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Zahradn&#237;,%20NR%202025,%20SVH%202026-27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G15">
            <v>2172.4</v>
          </cell>
          <cell r="H15">
            <v>6.2</v>
          </cell>
          <cell r="I15">
            <v>2178.6</v>
          </cell>
          <cell r="M15">
            <v>2300</v>
          </cell>
          <cell r="N15">
            <v>10</v>
          </cell>
          <cell r="Y15">
            <v>2300</v>
          </cell>
        </row>
        <row r="16">
          <cell r="G16">
            <v>7859</v>
          </cell>
          <cell r="I16">
            <v>7859</v>
          </cell>
          <cell r="M16">
            <v>8505.2000000000007</v>
          </cell>
          <cell r="Y16">
            <v>8878.7999999999993</v>
          </cell>
        </row>
        <row r="17">
          <cell r="G17">
            <v>523.1</v>
          </cell>
          <cell r="I17">
            <v>523.1</v>
          </cell>
          <cell r="M17">
            <v>971.3</v>
          </cell>
          <cell r="Y17">
            <v>971.8</v>
          </cell>
        </row>
        <row r="18">
          <cell r="G18">
            <v>64538.2</v>
          </cell>
          <cell r="I18">
            <v>64538.2</v>
          </cell>
          <cell r="M18">
            <v>63952.5</v>
          </cell>
          <cell r="Y18">
            <v>64000</v>
          </cell>
        </row>
        <row r="19">
          <cell r="G19">
            <v>895.5</v>
          </cell>
          <cell r="I19">
            <v>895.5</v>
          </cell>
          <cell r="M19">
            <v>895.5</v>
          </cell>
          <cell r="Y19">
            <v>895.5</v>
          </cell>
        </row>
        <row r="20">
          <cell r="G20">
            <v>504.9</v>
          </cell>
          <cell r="I20">
            <v>504.9</v>
          </cell>
          <cell r="M20">
            <v>250</v>
          </cell>
          <cell r="Y20">
            <v>250</v>
          </cell>
        </row>
        <row r="21">
          <cell r="G21">
            <v>696.9</v>
          </cell>
          <cell r="H21">
            <v>287.39999999999998</v>
          </cell>
          <cell r="I21">
            <v>984.3</v>
          </cell>
          <cell r="M21">
            <v>200</v>
          </cell>
          <cell r="N21">
            <v>210</v>
          </cell>
          <cell r="Y21">
            <v>200</v>
          </cell>
          <cell r="Z21">
            <v>200</v>
          </cell>
        </row>
        <row r="22">
          <cell r="G22">
            <v>0</v>
          </cell>
          <cell r="H22">
            <v>287.39999999999998</v>
          </cell>
          <cell r="I22">
            <v>287.39999999999998</v>
          </cell>
          <cell r="M22">
            <v>0</v>
          </cell>
          <cell r="N22">
            <v>200</v>
          </cell>
          <cell r="Y22">
            <v>0</v>
          </cell>
          <cell r="Z22">
            <v>200</v>
          </cell>
        </row>
        <row r="23">
          <cell r="G23">
            <v>0</v>
          </cell>
          <cell r="I23">
            <v>0</v>
          </cell>
          <cell r="M23">
            <v>0</v>
          </cell>
          <cell r="Y23">
            <v>0</v>
          </cell>
        </row>
        <row r="28">
          <cell r="G28">
            <v>1113.9000000000001</v>
          </cell>
          <cell r="I28">
            <v>1113.9000000000001</v>
          </cell>
          <cell r="M28">
            <v>870</v>
          </cell>
          <cell r="Y28">
            <v>1050</v>
          </cell>
        </row>
        <row r="29">
          <cell r="G29">
            <v>3723</v>
          </cell>
          <cell r="I29">
            <v>3723</v>
          </cell>
          <cell r="M29">
            <v>4000.4</v>
          </cell>
          <cell r="N29">
            <v>20</v>
          </cell>
          <cell r="Y29">
            <v>4040.7</v>
          </cell>
        </row>
        <row r="30">
          <cell r="G30">
            <v>2863.7</v>
          </cell>
          <cell r="H30">
            <v>7.7</v>
          </cell>
          <cell r="I30">
            <v>2871.3999999999996</v>
          </cell>
          <cell r="M30">
            <v>3500</v>
          </cell>
          <cell r="N30">
            <v>60</v>
          </cell>
          <cell r="Y30">
            <v>3100</v>
          </cell>
        </row>
        <row r="31">
          <cell r="G31">
            <v>2427.5</v>
          </cell>
          <cell r="I31">
            <v>2427.5</v>
          </cell>
          <cell r="M31">
            <v>3181.4</v>
          </cell>
          <cell r="Y31">
            <v>3312.8</v>
          </cell>
        </row>
        <row r="32">
          <cell r="G32">
            <v>45771</v>
          </cell>
          <cell r="I32">
            <v>45771</v>
          </cell>
          <cell r="M32">
            <v>45549.3</v>
          </cell>
          <cell r="Y32">
            <v>45506.9</v>
          </cell>
        </row>
        <row r="33">
          <cell r="G33">
            <v>44029.400000000009</v>
          </cell>
          <cell r="I33">
            <v>44029.400000000009</v>
          </cell>
          <cell r="M33">
            <v>44477</v>
          </cell>
          <cell r="Y33">
            <v>44477</v>
          </cell>
        </row>
        <row r="34">
          <cell r="G34">
            <v>1741.6000000000001</v>
          </cell>
          <cell r="I34">
            <v>1741.6000000000001</v>
          </cell>
          <cell r="M34">
            <v>1072.3</v>
          </cell>
          <cell r="Y34">
            <v>1029.9000000000001</v>
          </cell>
        </row>
        <row r="35">
          <cell r="G35">
            <v>14741.8</v>
          </cell>
          <cell r="I35">
            <v>14741.8</v>
          </cell>
          <cell r="M35">
            <v>15033.2</v>
          </cell>
          <cell r="Y35">
            <v>15033</v>
          </cell>
        </row>
        <row r="36">
          <cell r="G36">
            <v>0</v>
          </cell>
          <cell r="I36">
            <v>0</v>
          </cell>
          <cell r="M36">
            <v>0</v>
          </cell>
          <cell r="Y36">
            <v>0</v>
          </cell>
        </row>
        <row r="37">
          <cell r="G37">
            <v>2125.3000000000002</v>
          </cell>
          <cell r="I37">
            <v>2125.3000000000002</v>
          </cell>
          <cell r="M37">
            <v>2095.5</v>
          </cell>
          <cell r="Y37">
            <v>2395.5</v>
          </cell>
        </row>
        <row r="38">
          <cell r="G38">
            <v>4595.7</v>
          </cell>
          <cell r="I38">
            <v>4595.7</v>
          </cell>
          <cell r="M38">
            <v>2844.7</v>
          </cell>
          <cell r="Y38">
            <v>3082.2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S264"/>
  <sheetViews>
    <sheetView showGridLines="0" tabSelected="1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1" customWidth="1"/>
    <col min="20" max="16384" width="9.140625" style="1" hidden="1"/>
  </cols>
  <sheetData>
    <row r="1" spans="1:19" x14ac:dyDescent="0.25">
      <c r="A1" s="9"/>
      <c r="B1" s="9"/>
      <c r="C1" s="9"/>
      <c r="D1" s="9"/>
      <c r="E1" s="9"/>
      <c r="F1" s="9"/>
      <c r="G1" s="121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9"/>
      <c r="B2" s="124" t="s">
        <v>92</v>
      </c>
      <c r="C2" s="9"/>
      <c r="D2" s="9"/>
      <c r="E2" s="9"/>
      <c r="F2" s="9"/>
      <c r="G2" s="121"/>
      <c r="H2" s="9"/>
      <c r="I2" s="9"/>
      <c r="J2" s="9"/>
      <c r="K2" s="9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9"/>
      <c r="B3" s="9"/>
      <c r="C3" s="9"/>
      <c r="D3" s="9"/>
      <c r="E3" s="9"/>
      <c r="F3" s="9"/>
      <c r="G3" s="121"/>
      <c r="H3" s="9"/>
      <c r="I3" s="9"/>
      <c r="J3" s="9"/>
      <c r="K3" s="9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9"/>
      <c r="B4" s="9" t="s">
        <v>91</v>
      </c>
      <c r="C4" s="9"/>
      <c r="D4" s="150" t="s">
        <v>97</v>
      </c>
      <c r="E4" s="150"/>
      <c r="F4" s="150"/>
      <c r="G4" s="150"/>
      <c r="H4" s="150"/>
      <c r="I4" s="150"/>
      <c r="J4" s="150"/>
      <c r="K4" s="1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9"/>
      <c r="B5" s="9"/>
      <c r="C5" s="9"/>
      <c r="D5" s="122"/>
      <c r="E5" s="122"/>
      <c r="F5" s="122"/>
      <c r="G5" s="122"/>
      <c r="H5" s="122"/>
      <c r="I5" s="122"/>
      <c r="J5" s="122"/>
      <c r="K5" s="122"/>
      <c r="L5" s="3"/>
      <c r="M5" s="3"/>
      <c r="N5" s="3"/>
      <c r="O5" s="3"/>
      <c r="P5" s="3"/>
      <c r="Q5" s="3"/>
      <c r="R5" s="3"/>
      <c r="S5" s="3"/>
    </row>
    <row r="6" spans="1:19" x14ac:dyDescent="0.25">
      <c r="A6" s="9"/>
      <c r="B6" s="9" t="s">
        <v>90</v>
      </c>
      <c r="C6" s="9"/>
      <c r="D6" s="123" t="s">
        <v>96</v>
      </c>
      <c r="E6" s="122"/>
      <c r="F6" s="122"/>
      <c r="G6" s="122"/>
      <c r="H6" s="122"/>
      <c r="I6" s="122"/>
      <c r="J6" s="122"/>
      <c r="K6" s="122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9"/>
      <c r="B7" s="9"/>
      <c r="C7" s="9"/>
      <c r="D7" s="122"/>
      <c r="E7" s="122"/>
      <c r="F7" s="122"/>
      <c r="G7" s="122"/>
      <c r="H7" s="122"/>
      <c r="I7" s="122"/>
      <c r="J7" s="122"/>
      <c r="K7" s="122"/>
      <c r="L7" s="3"/>
      <c r="M7" s="3"/>
      <c r="N7" s="3"/>
      <c r="O7" s="3"/>
      <c r="P7" s="3"/>
      <c r="Q7" s="3"/>
      <c r="R7" s="3"/>
      <c r="S7" s="3"/>
    </row>
    <row r="8" spans="1:19" x14ac:dyDescent="0.25">
      <c r="A8" s="9"/>
      <c r="B8" s="9" t="s">
        <v>89</v>
      </c>
      <c r="C8" s="9"/>
      <c r="D8" s="151" t="s">
        <v>95</v>
      </c>
      <c r="E8" s="151"/>
      <c r="F8" s="151"/>
      <c r="G8" s="151"/>
      <c r="H8" s="151"/>
      <c r="I8" s="151"/>
      <c r="J8" s="151"/>
      <c r="K8" s="1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9"/>
      <c r="B9" s="9"/>
      <c r="C9" s="9"/>
      <c r="D9" s="9"/>
      <c r="E9" s="9"/>
      <c r="F9" s="9"/>
      <c r="G9" s="121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9"/>
      <c r="B10" s="120" t="s">
        <v>56</v>
      </c>
      <c r="C10" s="119" t="s">
        <v>55</v>
      </c>
      <c r="D10" s="155" t="s">
        <v>88</v>
      </c>
      <c r="E10" s="155"/>
      <c r="F10" s="156"/>
      <c r="G10" s="155" t="s">
        <v>87</v>
      </c>
      <c r="H10" s="155"/>
      <c r="I10" s="187"/>
      <c r="J10" s="154" t="s">
        <v>86</v>
      </c>
      <c r="K10" s="155"/>
      <c r="L10" s="156"/>
      <c r="M10" s="184" t="s">
        <v>85</v>
      </c>
      <c r="N10" s="155"/>
      <c r="O10" s="156"/>
      <c r="P10" s="155" t="s">
        <v>84</v>
      </c>
      <c r="Q10" s="155"/>
      <c r="R10" s="156"/>
      <c r="S10" s="3"/>
    </row>
    <row r="11" spans="1:19" ht="30.75" customHeight="1" thickBot="1" x14ac:dyDescent="0.3">
      <c r="A11" s="9"/>
      <c r="B11" s="118"/>
      <c r="C11" s="117"/>
      <c r="D11" s="114" t="s">
        <v>83</v>
      </c>
      <c r="E11" s="113" t="s">
        <v>82</v>
      </c>
      <c r="F11" s="113" t="s">
        <v>81</v>
      </c>
      <c r="G11" s="114" t="s">
        <v>83</v>
      </c>
      <c r="H11" s="113" t="s">
        <v>82</v>
      </c>
      <c r="I11" s="116" t="s">
        <v>81</v>
      </c>
      <c r="J11" s="116" t="s">
        <v>83</v>
      </c>
      <c r="K11" s="113" t="s">
        <v>82</v>
      </c>
      <c r="L11" s="113" t="s">
        <v>81</v>
      </c>
      <c r="M11" s="115" t="s">
        <v>83</v>
      </c>
      <c r="N11" s="113" t="s">
        <v>82</v>
      </c>
      <c r="O11" s="113" t="s">
        <v>81</v>
      </c>
      <c r="P11" s="114" t="s">
        <v>83</v>
      </c>
      <c r="Q11" s="113" t="s">
        <v>82</v>
      </c>
      <c r="R11" s="113" t="s">
        <v>81</v>
      </c>
      <c r="S11" s="3"/>
    </row>
    <row r="12" spans="1:19" ht="15.75" customHeight="1" thickBot="1" x14ac:dyDescent="0.3">
      <c r="A12" s="9"/>
      <c r="B12" s="112"/>
      <c r="C12" s="111" t="s">
        <v>78</v>
      </c>
      <c r="D12" s="158"/>
      <c r="E12" s="158"/>
      <c r="F12" s="159"/>
      <c r="G12" s="158"/>
      <c r="H12" s="158"/>
      <c r="I12" s="158"/>
      <c r="J12" s="157"/>
      <c r="K12" s="158"/>
      <c r="L12" s="159"/>
      <c r="M12" s="158"/>
      <c r="N12" s="158"/>
      <c r="O12" s="159"/>
      <c r="P12" s="158"/>
      <c r="Q12" s="158"/>
      <c r="R12" s="159"/>
      <c r="S12" s="3"/>
    </row>
    <row r="13" spans="1:19" ht="15.75" customHeight="1" x14ac:dyDescent="0.25">
      <c r="A13" s="9"/>
      <c r="B13" s="172" t="s">
        <v>56</v>
      </c>
      <c r="C13" s="179" t="s">
        <v>55</v>
      </c>
      <c r="D13" s="160" t="s">
        <v>80</v>
      </c>
      <c r="E13" s="162" t="s">
        <v>79</v>
      </c>
      <c r="F13" s="145" t="s">
        <v>78</v>
      </c>
      <c r="G13" s="164" t="s">
        <v>80</v>
      </c>
      <c r="H13" s="162" t="s">
        <v>79</v>
      </c>
      <c r="I13" s="152" t="s">
        <v>78</v>
      </c>
      <c r="J13" s="194" t="s">
        <v>80</v>
      </c>
      <c r="K13" s="162" t="s">
        <v>79</v>
      </c>
      <c r="L13" s="190" t="s">
        <v>78</v>
      </c>
      <c r="M13" s="185" t="s">
        <v>80</v>
      </c>
      <c r="N13" s="162" t="s">
        <v>79</v>
      </c>
      <c r="O13" s="145" t="s">
        <v>78</v>
      </c>
      <c r="P13" s="164" t="s">
        <v>80</v>
      </c>
      <c r="Q13" s="162" t="s">
        <v>79</v>
      </c>
      <c r="R13" s="145" t="s">
        <v>78</v>
      </c>
      <c r="S13" s="3"/>
    </row>
    <row r="14" spans="1:19" ht="15.75" thickBot="1" x14ac:dyDescent="0.3">
      <c r="A14" s="9"/>
      <c r="B14" s="173"/>
      <c r="C14" s="180"/>
      <c r="D14" s="161"/>
      <c r="E14" s="163"/>
      <c r="F14" s="146"/>
      <c r="G14" s="165"/>
      <c r="H14" s="163"/>
      <c r="I14" s="153"/>
      <c r="J14" s="195"/>
      <c r="K14" s="163"/>
      <c r="L14" s="191"/>
      <c r="M14" s="186"/>
      <c r="N14" s="163"/>
      <c r="O14" s="146"/>
      <c r="P14" s="165"/>
      <c r="Q14" s="163"/>
      <c r="R14" s="146"/>
      <c r="S14" s="3"/>
    </row>
    <row r="15" spans="1:19" x14ac:dyDescent="0.25">
      <c r="A15" s="9"/>
      <c r="B15" s="91" t="s">
        <v>77</v>
      </c>
      <c r="C15" s="110" t="s">
        <v>76</v>
      </c>
      <c r="D15" s="78">
        <f>'[1]NR 2025'!G15</f>
        <v>2172.4</v>
      </c>
      <c r="E15" s="77">
        <f>'[1]NR 2025'!H15</f>
        <v>6.2</v>
      </c>
      <c r="F15" s="81">
        <f>'[1]NR 2025'!I15</f>
        <v>2178.6</v>
      </c>
      <c r="G15" s="78">
        <f>'[1]NR 2025'!M15</f>
        <v>2300</v>
      </c>
      <c r="H15" s="77">
        <f>'[1]NR 2025'!N15</f>
        <v>10</v>
      </c>
      <c r="I15" s="83">
        <f t="shared" ref="I15:I23" si="0">G15+H15</f>
        <v>2310</v>
      </c>
      <c r="J15" s="132">
        <f>'[1]NR 2025'!Y15</f>
        <v>2300</v>
      </c>
      <c r="K15" s="131">
        <f>'[1]NR 2025'!Z15</f>
        <v>0</v>
      </c>
      <c r="L15" s="134">
        <f t="shared" ref="L15:L23" si="1">J15+K15</f>
        <v>2300</v>
      </c>
      <c r="M15" s="109">
        <v>2400</v>
      </c>
      <c r="N15" s="77"/>
      <c r="O15" s="81">
        <f t="shared" ref="O15:O23" si="2">M15+N15</f>
        <v>2400</v>
      </c>
      <c r="P15" s="109">
        <v>2500</v>
      </c>
      <c r="Q15" s="77"/>
      <c r="R15" s="81">
        <f t="shared" ref="R15:R23" si="3">P15+Q15</f>
        <v>2500</v>
      </c>
      <c r="S15" s="3"/>
    </row>
    <row r="16" spans="1:19" x14ac:dyDescent="0.25">
      <c r="A16" s="9"/>
      <c r="B16" s="85" t="s">
        <v>75</v>
      </c>
      <c r="C16" s="108" t="s">
        <v>74</v>
      </c>
      <c r="D16" s="78">
        <f>'[1]NR 2025'!G16</f>
        <v>7859</v>
      </c>
      <c r="E16" s="77">
        <f>'[1]NR 2025'!H16</f>
        <v>0</v>
      </c>
      <c r="F16" s="81">
        <f>'[1]NR 2025'!I16</f>
        <v>7859</v>
      </c>
      <c r="G16" s="78">
        <f>'[1]NR 2025'!M16</f>
        <v>8505.2000000000007</v>
      </c>
      <c r="H16" s="77">
        <f>'[1]NR 2025'!N16</f>
        <v>0</v>
      </c>
      <c r="I16" s="83">
        <f t="shared" si="0"/>
        <v>8505.2000000000007</v>
      </c>
      <c r="J16" s="132">
        <f>'[1]NR 2025'!Y16</f>
        <v>8878.7999999999993</v>
      </c>
      <c r="K16" s="131">
        <f>'[1]NR 2025'!Z16</f>
        <v>0</v>
      </c>
      <c r="L16" s="130">
        <f t="shared" si="1"/>
        <v>8878.7999999999993</v>
      </c>
      <c r="M16" s="103">
        <v>9900</v>
      </c>
      <c r="N16" s="77"/>
      <c r="O16" s="81">
        <f t="shared" si="2"/>
        <v>9900</v>
      </c>
      <c r="P16" s="103">
        <v>9900</v>
      </c>
      <c r="Q16" s="77"/>
      <c r="R16" s="81">
        <f t="shared" si="3"/>
        <v>9900</v>
      </c>
      <c r="S16" s="3"/>
    </row>
    <row r="17" spans="1:19" x14ac:dyDescent="0.25">
      <c r="A17" s="9"/>
      <c r="B17" s="85" t="s">
        <v>73</v>
      </c>
      <c r="C17" s="107" t="s">
        <v>72</v>
      </c>
      <c r="D17" s="78">
        <f>'[1]NR 2025'!G17</f>
        <v>523.1</v>
      </c>
      <c r="E17" s="77">
        <f>'[1]NR 2025'!H17</f>
        <v>0</v>
      </c>
      <c r="F17" s="81">
        <f>'[1]NR 2025'!I17</f>
        <v>523.1</v>
      </c>
      <c r="G17" s="78">
        <f>'[1]NR 2025'!M17</f>
        <v>971.3</v>
      </c>
      <c r="H17" s="77">
        <f>'[1]NR 2025'!N17</f>
        <v>0</v>
      </c>
      <c r="I17" s="83">
        <f t="shared" si="0"/>
        <v>971.3</v>
      </c>
      <c r="J17" s="132">
        <f>'[1]NR 2025'!Y17</f>
        <v>971.8</v>
      </c>
      <c r="K17" s="131">
        <f>'[1]NR 2025'!Z17</f>
        <v>0</v>
      </c>
      <c r="L17" s="130">
        <f t="shared" si="1"/>
        <v>971.8</v>
      </c>
      <c r="M17" s="103"/>
      <c r="N17" s="144"/>
      <c r="O17" s="81">
        <f t="shared" si="2"/>
        <v>0</v>
      </c>
      <c r="P17" s="103"/>
      <c r="Q17" s="144"/>
      <c r="R17" s="81">
        <f t="shared" si="3"/>
        <v>0</v>
      </c>
      <c r="S17" s="3"/>
    </row>
    <row r="18" spans="1:19" x14ac:dyDescent="0.25">
      <c r="A18" s="9"/>
      <c r="B18" s="85" t="s">
        <v>71</v>
      </c>
      <c r="C18" s="106" t="s">
        <v>70</v>
      </c>
      <c r="D18" s="78">
        <f>'[1]NR 2025'!G18</f>
        <v>64538.2</v>
      </c>
      <c r="E18" s="77">
        <f>'[1]NR 2025'!H18</f>
        <v>0</v>
      </c>
      <c r="F18" s="81">
        <f>'[1]NR 2025'!I18</f>
        <v>64538.2</v>
      </c>
      <c r="G18" s="78">
        <f>'[1]NR 2025'!M18</f>
        <v>63952.5</v>
      </c>
      <c r="H18" s="77">
        <f>'[1]NR 2025'!N18</f>
        <v>0</v>
      </c>
      <c r="I18" s="83">
        <f t="shared" si="0"/>
        <v>63952.5</v>
      </c>
      <c r="J18" s="132">
        <f>'[1]NR 2025'!Y18</f>
        <v>64000</v>
      </c>
      <c r="K18" s="131">
        <f>'[1]NR 2025'!Z18</f>
        <v>0</v>
      </c>
      <c r="L18" s="130">
        <f t="shared" si="1"/>
        <v>64000</v>
      </c>
      <c r="M18" s="103">
        <v>64000</v>
      </c>
      <c r="N18" s="77"/>
      <c r="O18" s="81">
        <f t="shared" si="2"/>
        <v>64000</v>
      </c>
      <c r="P18" s="103">
        <v>64000</v>
      </c>
      <c r="Q18" s="77"/>
      <c r="R18" s="81">
        <f t="shared" si="3"/>
        <v>64000</v>
      </c>
      <c r="S18" s="3"/>
    </row>
    <row r="19" spans="1:19" x14ac:dyDescent="0.25">
      <c r="A19" s="9"/>
      <c r="B19" s="85" t="s">
        <v>69</v>
      </c>
      <c r="C19" s="87" t="s">
        <v>68</v>
      </c>
      <c r="D19" s="78">
        <f>'[1]NR 2025'!G19</f>
        <v>895.5</v>
      </c>
      <c r="E19" s="77">
        <f>'[1]NR 2025'!H19</f>
        <v>0</v>
      </c>
      <c r="F19" s="81">
        <f>'[1]NR 2025'!I19</f>
        <v>895.5</v>
      </c>
      <c r="G19" s="78">
        <f>'[1]NR 2025'!M19</f>
        <v>895.5</v>
      </c>
      <c r="H19" s="77">
        <f>'[1]NR 2025'!N19</f>
        <v>0</v>
      </c>
      <c r="I19" s="83">
        <f t="shared" si="0"/>
        <v>895.5</v>
      </c>
      <c r="J19" s="132">
        <f>'[1]NR 2025'!Y19</f>
        <v>895.5</v>
      </c>
      <c r="K19" s="131">
        <f>'[1]NR 2025'!Z19</f>
        <v>0</v>
      </c>
      <c r="L19" s="130">
        <f t="shared" si="1"/>
        <v>895.5</v>
      </c>
      <c r="M19" s="103">
        <v>1095.5</v>
      </c>
      <c r="N19" s="77"/>
      <c r="O19" s="81">
        <f t="shared" si="2"/>
        <v>1095.5</v>
      </c>
      <c r="P19" s="103">
        <v>1095.5</v>
      </c>
      <c r="Q19" s="77"/>
      <c r="R19" s="81">
        <f t="shared" si="3"/>
        <v>1095.5</v>
      </c>
      <c r="S19" s="3"/>
    </row>
    <row r="20" spans="1:19" x14ac:dyDescent="0.25">
      <c r="A20" s="9"/>
      <c r="B20" s="85" t="s">
        <v>67</v>
      </c>
      <c r="C20" s="105" t="s">
        <v>66</v>
      </c>
      <c r="D20" s="78">
        <f>'[1]NR 2025'!G20</f>
        <v>504.9</v>
      </c>
      <c r="E20" s="77">
        <f>'[1]NR 2025'!H20</f>
        <v>0</v>
      </c>
      <c r="F20" s="81">
        <f>'[1]NR 2025'!I20</f>
        <v>504.9</v>
      </c>
      <c r="G20" s="78">
        <f>'[1]NR 2025'!M20</f>
        <v>250</v>
      </c>
      <c r="H20" s="77">
        <f>'[1]NR 2025'!N20</f>
        <v>0</v>
      </c>
      <c r="I20" s="83">
        <f t="shared" si="0"/>
        <v>250</v>
      </c>
      <c r="J20" s="132">
        <f>'[1]NR 2025'!Y20</f>
        <v>250</v>
      </c>
      <c r="K20" s="131">
        <f>'[1]NR 2025'!Z20</f>
        <v>0</v>
      </c>
      <c r="L20" s="130">
        <f t="shared" si="1"/>
        <v>250</v>
      </c>
      <c r="M20" s="103">
        <v>188.8</v>
      </c>
      <c r="N20" s="104"/>
      <c r="O20" s="81">
        <f t="shared" si="2"/>
        <v>188.8</v>
      </c>
      <c r="P20" s="103">
        <v>250</v>
      </c>
      <c r="Q20" s="77"/>
      <c r="R20" s="81">
        <f t="shared" si="3"/>
        <v>250</v>
      </c>
      <c r="S20" s="3"/>
    </row>
    <row r="21" spans="1:19" x14ac:dyDescent="0.25">
      <c r="A21" s="9"/>
      <c r="B21" s="85" t="s">
        <v>65</v>
      </c>
      <c r="C21" s="84" t="s">
        <v>64</v>
      </c>
      <c r="D21" s="78">
        <f>'[1]NR 2025'!G21</f>
        <v>696.9</v>
      </c>
      <c r="E21" s="77">
        <f>'[1]NR 2025'!H21</f>
        <v>287.39999999999998</v>
      </c>
      <c r="F21" s="81">
        <f>'[1]NR 2025'!I21</f>
        <v>984.3</v>
      </c>
      <c r="G21" s="78">
        <f>'[1]NR 2025'!M21</f>
        <v>200</v>
      </c>
      <c r="H21" s="77">
        <f>'[1]NR 2025'!N21</f>
        <v>210</v>
      </c>
      <c r="I21" s="83">
        <f t="shared" si="0"/>
        <v>410</v>
      </c>
      <c r="J21" s="132">
        <f>'[1]NR 2025'!Y21</f>
        <v>200</v>
      </c>
      <c r="K21" s="131">
        <f>'[1]NR 2025'!Z21</f>
        <v>200</v>
      </c>
      <c r="L21" s="130">
        <f t="shared" si="1"/>
        <v>400</v>
      </c>
      <c r="M21" s="142">
        <v>200</v>
      </c>
      <c r="N21" s="102">
        <v>200</v>
      </c>
      <c r="O21" s="81">
        <f t="shared" si="2"/>
        <v>400</v>
      </c>
      <c r="P21" s="142">
        <v>200</v>
      </c>
      <c r="Q21" s="102">
        <v>200</v>
      </c>
      <c r="R21" s="81">
        <f t="shared" si="3"/>
        <v>400</v>
      </c>
      <c r="S21" s="3"/>
    </row>
    <row r="22" spans="1:19" x14ac:dyDescent="0.25">
      <c r="A22" s="9"/>
      <c r="B22" s="85" t="s">
        <v>63</v>
      </c>
      <c r="C22" s="84" t="s">
        <v>62</v>
      </c>
      <c r="D22" s="78">
        <f>'[1]NR 2025'!G22</f>
        <v>0</v>
      </c>
      <c r="E22" s="77">
        <f>'[1]NR 2025'!H22</f>
        <v>287.39999999999998</v>
      </c>
      <c r="F22" s="81">
        <f>'[1]NR 2025'!I22</f>
        <v>287.39999999999998</v>
      </c>
      <c r="G22" s="78">
        <f>'[1]NR 2025'!M22</f>
        <v>0</v>
      </c>
      <c r="H22" s="77">
        <f>'[1]NR 2025'!N22</f>
        <v>200</v>
      </c>
      <c r="I22" s="83">
        <f t="shared" si="0"/>
        <v>200</v>
      </c>
      <c r="J22" s="132">
        <f>'[1]NR 2025'!Y22</f>
        <v>0</v>
      </c>
      <c r="K22" s="131">
        <f>'[1]NR 2025'!Z22</f>
        <v>200</v>
      </c>
      <c r="L22" s="130">
        <f t="shared" si="1"/>
        <v>200</v>
      </c>
      <c r="M22" s="103"/>
      <c r="N22" s="102">
        <v>200</v>
      </c>
      <c r="O22" s="81">
        <f t="shared" si="2"/>
        <v>200</v>
      </c>
      <c r="P22" s="103"/>
      <c r="Q22" s="102">
        <v>200</v>
      </c>
      <c r="R22" s="81">
        <f t="shared" si="3"/>
        <v>200</v>
      </c>
      <c r="S22" s="3"/>
    </row>
    <row r="23" spans="1:19" ht="15.75" thickBot="1" x14ac:dyDescent="0.3">
      <c r="A23" s="9"/>
      <c r="B23" s="101" t="s">
        <v>61</v>
      </c>
      <c r="C23" s="100" t="s">
        <v>60</v>
      </c>
      <c r="D23" s="78">
        <f>'[1]NR 2025'!G23</f>
        <v>0</v>
      </c>
      <c r="E23" s="77">
        <f>'[1]NR 2025'!H23</f>
        <v>0</v>
      </c>
      <c r="F23" s="81">
        <f>'[1]NR 2025'!I23</f>
        <v>0</v>
      </c>
      <c r="G23" s="78">
        <f>'[1]NR 2025'!M23</f>
        <v>0</v>
      </c>
      <c r="H23" s="77">
        <f>'[1]NR 2025'!N23</f>
        <v>0</v>
      </c>
      <c r="I23" s="76">
        <f t="shared" si="0"/>
        <v>0</v>
      </c>
      <c r="J23" s="141">
        <f>'[1]NR 2025'!Y23</f>
        <v>0</v>
      </c>
      <c r="K23" s="140">
        <f>'[1]NR 2025'!Z23</f>
        <v>0</v>
      </c>
      <c r="L23" s="139">
        <f t="shared" si="1"/>
        <v>0</v>
      </c>
      <c r="M23" s="99"/>
      <c r="N23" s="98"/>
      <c r="O23" s="74">
        <f t="shared" si="2"/>
        <v>0</v>
      </c>
      <c r="P23" s="99"/>
      <c r="Q23" s="98"/>
      <c r="R23" s="74">
        <f t="shared" si="3"/>
        <v>0</v>
      </c>
      <c r="S23" s="3"/>
    </row>
    <row r="24" spans="1:19" ht="15.75" thickBot="1" x14ac:dyDescent="0.3">
      <c r="A24" s="9"/>
      <c r="B24" s="73" t="s">
        <v>59</v>
      </c>
      <c r="C24" s="97" t="s">
        <v>58</v>
      </c>
      <c r="D24" s="94">
        <f t="shared" ref="D24:L24" si="4">SUM(D15:D21)</f>
        <v>77189.999999999985</v>
      </c>
      <c r="E24" s="94">
        <f t="shared" si="4"/>
        <v>293.59999999999997</v>
      </c>
      <c r="F24" s="94">
        <f t="shared" si="4"/>
        <v>77483.599999999991</v>
      </c>
      <c r="G24" s="94">
        <f t="shared" si="4"/>
        <v>77074.5</v>
      </c>
      <c r="H24" s="94">
        <f t="shared" si="4"/>
        <v>220</v>
      </c>
      <c r="I24" s="96">
        <f t="shared" si="4"/>
        <v>77294.5</v>
      </c>
      <c r="J24" s="138">
        <f t="shared" si="4"/>
        <v>77496.100000000006</v>
      </c>
      <c r="K24" s="137">
        <f t="shared" si="4"/>
        <v>200</v>
      </c>
      <c r="L24" s="136">
        <f t="shared" si="4"/>
        <v>77696.100000000006</v>
      </c>
      <c r="M24" s="95">
        <f>SUM(M15:M23)</f>
        <v>77784.3</v>
      </c>
      <c r="N24" s="94">
        <f>SUM(N15:N21)</f>
        <v>200</v>
      </c>
      <c r="O24" s="94">
        <f>SUM(O15:O21)</f>
        <v>77984.3</v>
      </c>
      <c r="P24" s="94">
        <f>SUM(P15:P21)</f>
        <v>77945.5</v>
      </c>
      <c r="Q24" s="94">
        <f>SUM(Q15:Q21)</f>
        <v>200</v>
      </c>
      <c r="R24" s="94">
        <f>SUM(R15:R21)</f>
        <v>78145.5</v>
      </c>
      <c r="S24" s="3"/>
    </row>
    <row r="25" spans="1:19" ht="15.75" customHeight="1" thickBot="1" x14ac:dyDescent="0.3">
      <c r="A25" s="9"/>
      <c r="B25" s="93"/>
      <c r="C25" s="92" t="s">
        <v>57</v>
      </c>
      <c r="D25" s="148"/>
      <c r="E25" s="148"/>
      <c r="F25" s="149"/>
      <c r="G25" s="148"/>
      <c r="H25" s="148"/>
      <c r="I25" s="148"/>
      <c r="J25" s="147"/>
      <c r="K25" s="148"/>
      <c r="L25" s="149"/>
      <c r="M25" s="148"/>
      <c r="N25" s="148"/>
      <c r="O25" s="149"/>
      <c r="P25" s="148"/>
      <c r="Q25" s="148"/>
      <c r="R25" s="149"/>
      <c r="S25" s="3"/>
    </row>
    <row r="26" spans="1:19" x14ac:dyDescent="0.25">
      <c r="A26" s="9"/>
      <c r="B26" s="172" t="s">
        <v>56</v>
      </c>
      <c r="C26" s="179" t="s">
        <v>55</v>
      </c>
      <c r="D26" s="166" t="s">
        <v>54</v>
      </c>
      <c r="E26" s="168" t="s">
        <v>53</v>
      </c>
      <c r="F26" s="170" t="s">
        <v>52</v>
      </c>
      <c r="G26" s="174" t="s">
        <v>54</v>
      </c>
      <c r="H26" s="166" t="s">
        <v>53</v>
      </c>
      <c r="I26" s="192" t="s">
        <v>52</v>
      </c>
      <c r="J26" s="166" t="s">
        <v>54</v>
      </c>
      <c r="K26" s="168" t="s">
        <v>53</v>
      </c>
      <c r="L26" s="170" t="s">
        <v>52</v>
      </c>
      <c r="M26" s="188" t="s">
        <v>54</v>
      </c>
      <c r="N26" s="168" t="s">
        <v>53</v>
      </c>
      <c r="O26" s="170" t="s">
        <v>52</v>
      </c>
      <c r="P26" s="174" t="s">
        <v>54</v>
      </c>
      <c r="Q26" s="168" t="s">
        <v>53</v>
      </c>
      <c r="R26" s="170" t="s">
        <v>52</v>
      </c>
      <c r="S26" s="3"/>
    </row>
    <row r="27" spans="1:19" ht="15.75" thickBot="1" x14ac:dyDescent="0.3">
      <c r="A27" s="9"/>
      <c r="B27" s="173"/>
      <c r="C27" s="180"/>
      <c r="D27" s="167"/>
      <c r="E27" s="169"/>
      <c r="F27" s="171"/>
      <c r="G27" s="175"/>
      <c r="H27" s="167"/>
      <c r="I27" s="193"/>
      <c r="J27" s="167"/>
      <c r="K27" s="169"/>
      <c r="L27" s="171"/>
      <c r="M27" s="189"/>
      <c r="N27" s="169"/>
      <c r="O27" s="171"/>
      <c r="P27" s="175"/>
      <c r="Q27" s="169"/>
      <c r="R27" s="171"/>
      <c r="S27" s="3"/>
    </row>
    <row r="28" spans="1:19" x14ac:dyDescent="0.25">
      <c r="A28" s="9"/>
      <c r="B28" s="91" t="s">
        <v>51</v>
      </c>
      <c r="C28" s="90" t="s">
        <v>50</v>
      </c>
      <c r="D28" s="78">
        <f>'[1]NR 2025'!G28</f>
        <v>1113.9000000000001</v>
      </c>
      <c r="E28" s="77">
        <f>'[1]NR 2025'!H28</f>
        <v>0</v>
      </c>
      <c r="F28" s="81">
        <f>'[1]NR 2025'!I28</f>
        <v>1113.9000000000001</v>
      </c>
      <c r="G28" s="78">
        <f>'[1]NR 2025'!M28</f>
        <v>870</v>
      </c>
      <c r="H28" s="77">
        <f>'[1]NR 2025'!N28</f>
        <v>0</v>
      </c>
      <c r="I28" s="83">
        <f t="shared" ref="I28:I38" si="5">G28+H28</f>
        <v>870</v>
      </c>
      <c r="J28" s="132">
        <f>'[1]NR 2025'!Y28</f>
        <v>1050</v>
      </c>
      <c r="K28" s="135">
        <f>'[1]NR 2025'!Z28</f>
        <v>0</v>
      </c>
      <c r="L28" s="134">
        <f t="shared" ref="L28:L38" si="6">J28+K28</f>
        <v>1050</v>
      </c>
      <c r="M28" s="89">
        <v>1100</v>
      </c>
      <c r="N28" s="143"/>
      <c r="O28" s="81">
        <f t="shared" ref="O28:O38" si="7">M28+N28</f>
        <v>1100</v>
      </c>
      <c r="P28" s="89">
        <v>1150</v>
      </c>
      <c r="Q28" s="143"/>
      <c r="R28" s="81">
        <f t="shared" ref="R28:R38" si="8">P28+Q28</f>
        <v>1150</v>
      </c>
      <c r="S28" s="3"/>
    </row>
    <row r="29" spans="1:19" x14ac:dyDescent="0.25">
      <c r="A29" s="9"/>
      <c r="B29" s="85" t="s">
        <v>49</v>
      </c>
      <c r="C29" s="88" t="s">
        <v>48</v>
      </c>
      <c r="D29" s="78">
        <f>'[1]NR 2025'!G29</f>
        <v>3723</v>
      </c>
      <c r="E29" s="77">
        <f>'[1]NR 2025'!H29</f>
        <v>0</v>
      </c>
      <c r="F29" s="81">
        <f>'[1]NR 2025'!I29</f>
        <v>3723</v>
      </c>
      <c r="G29" s="78">
        <f>'[1]NR 2025'!M29</f>
        <v>4000.4</v>
      </c>
      <c r="H29" s="77">
        <f>'[1]NR 2025'!N29</f>
        <v>20</v>
      </c>
      <c r="I29" s="83">
        <f t="shared" si="5"/>
        <v>4020.4</v>
      </c>
      <c r="J29" s="132">
        <f>'[1]NR 2025'!Y29</f>
        <v>4040.7</v>
      </c>
      <c r="K29" s="77">
        <v>20</v>
      </c>
      <c r="L29" s="130">
        <f t="shared" si="6"/>
        <v>4060.7</v>
      </c>
      <c r="M29" s="82">
        <v>4200</v>
      </c>
      <c r="N29" s="133">
        <v>20</v>
      </c>
      <c r="O29" s="81">
        <f t="shared" si="7"/>
        <v>4220</v>
      </c>
      <c r="P29" s="82">
        <v>4300</v>
      </c>
      <c r="Q29" s="133">
        <v>20</v>
      </c>
      <c r="R29" s="81">
        <f t="shared" si="8"/>
        <v>4320</v>
      </c>
      <c r="S29" s="3"/>
    </row>
    <row r="30" spans="1:19" x14ac:dyDescent="0.25">
      <c r="A30" s="9"/>
      <c r="B30" s="85" t="s">
        <v>47</v>
      </c>
      <c r="C30" s="84" t="s">
        <v>46</v>
      </c>
      <c r="D30" s="78">
        <f>'[1]NR 2025'!G30</f>
        <v>2863.7</v>
      </c>
      <c r="E30" s="77">
        <f>'[1]NR 2025'!H30</f>
        <v>7.7</v>
      </c>
      <c r="F30" s="81">
        <f>'[1]NR 2025'!I30</f>
        <v>2871.3999999999996</v>
      </c>
      <c r="G30" s="78">
        <f>'[1]NR 2025'!M30</f>
        <v>3500</v>
      </c>
      <c r="H30" s="77">
        <f>'[1]NR 2025'!N30</f>
        <v>60</v>
      </c>
      <c r="I30" s="83">
        <f t="shared" si="5"/>
        <v>3560</v>
      </c>
      <c r="J30" s="132">
        <f>'[1]NR 2025'!Y30</f>
        <v>3100</v>
      </c>
      <c r="K30" s="77">
        <v>20</v>
      </c>
      <c r="L30" s="130">
        <f t="shared" si="6"/>
        <v>3120</v>
      </c>
      <c r="M30" s="82">
        <v>3300</v>
      </c>
      <c r="N30" s="133">
        <v>60</v>
      </c>
      <c r="O30" s="81">
        <f t="shared" si="7"/>
        <v>3360</v>
      </c>
      <c r="P30" s="82">
        <v>3300</v>
      </c>
      <c r="Q30" s="133">
        <v>60</v>
      </c>
      <c r="R30" s="81">
        <f t="shared" si="8"/>
        <v>3360</v>
      </c>
      <c r="S30" s="3"/>
    </row>
    <row r="31" spans="1:19" x14ac:dyDescent="0.25">
      <c r="A31" s="9"/>
      <c r="B31" s="85" t="s">
        <v>45</v>
      </c>
      <c r="C31" s="84" t="s">
        <v>44</v>
      </c>
      <c r="D31" s="78">
        <f>'[1]NR 2025'!G31</f>
        <v>2427.5</v>
      </c>
      <c r="E31" s="77">
        <f>'[1]NR 2025'!H31</f>
        <v>0</v>
      </c>
      <c r="F31" s="81">
        <f>'[1]NR 2025'!I31</f>
        <v>2427.5</v>
      </c>
      <c r="G31" s="78">
        <f>'[1]NR 2025'!M31</f>
        <v>3181.4</v>
      </c>
      <c r="H31" s="77">
        <f>'[1]NR 2025'!N31</f>
        <v>0</v>
      </c>
      <c r="I31" s="83">
        <f t="shared" si="5"/>
        <v>3181.4</v>
      </c>
      <c r="J31" s="132">
        <f>'[1]NR 2025'!Y31</f>
        <v>3312.8</v>
      </c>
      <c r="K31" s="131">
        <f>'[1]NR 2025'!Z31</f>
        <v>0</v>
      </c>
      <c r="L31" s="130">
        <f t="shared" si="6"/>
        <v>3312.8</v>
      </c>
      <c r="M31" s="82">
        <v>3500</v>
      </c>
      <c r="N31" s="133"/>
      <c r="O31" s="81">
        <f t="shared" si="7"/>
        <v>3500</v>
      </c>
      <c r="P31" s="82">
        <v>3005</v>
      </c>
      <c r="Q31" s="133"/>
      <c r="R31" s="81">
        <f t="shared" si="8"/>
        <v>3005</v>
      </c>
      <c r="S31" s="3"/>
    </row>
    <row r="32" spans="1:19" x14ac:dyDescent="0.25">
      <c r="A32" s="9"/>
      <c r="B32" s="85" t="s">
        <v>43</v>
      </c>
      <c r="C32" s="84" t="s">
        <v>42</v>
      </c>
      <c r="D32" s="78">
        <f>'[1]NR 2025'!G32</f>
        <v>45771</v>
      </c>
      <c r="E32" s="77">
        <f>'[1]NR 2025'!H32</f>
        <v>0</v>
      </c>
      <c r="F32" s="81">
        <f>'[1]NR 2025'!I32</f>
        <v>45771</v>
      </c>
      <c r="G32" s="78">
        <f>'[1]NR 2025'!M32</f>
        <v>45549.3</v>
      </c>
      <c r="H32" s="77">
        <f>'[1]NR 2025'!N32</f>
        <v>0</v>
      </c>
      <c r="I32" s="83">
        <f t="shared" si="5"/>
        <v>45549.3</v>
      </c>
      <c r="J32" s="132">
        <f>'[1]NR 2025'!Y32</f>
        <v>45506.9</v>
      </c>
      <c r="K32" s="131">
        <f>'[1]NR 2025'!Z32</f>
        <v>0</v>
      </c>
      <c r="L32" s="130">
        <f t="shared" si="6"/>
        <v>45506.9</v>
      </c>
      <c r="M32" s="82">
        <v>45115.8</v>
      </c>
      <c r="N32" s="82"/>
      <c r="O32" s="81">
        <f t="shared" si="7"/>
        <v>45115.8</v>
      </c>
      <c r="P32" s="82">
        <v>45115.8</v>
      </c>
      <c r="Q32" s="82"/>
      <c r="R32" s="81">
        <f t="shared" si="8"/>
        <v>45115.8</v>
      </c>
      <c r="S32" s="3"/>
    </row>
    <row r="33" spans="1:19" x14ac:dyDescent="0.25">
      <c r="A33" s="9"/>
      <c r="B33" s="85" t="s">
        <v>41</v>
      </c>
      <c r="C33" s="87" t="s">
        <v>40</v>
      </c>
      <c r="D33" s="78">
        <f>'[1]NR 2025'!G33</f>
        <v>44029.400000000009</v>
      </c>
      <c r="E33" s="77">
        <f>'[1]NR 2025'!H33</f>
        <v>0</v>
      </c>
      <c r="F33" s="81">
        <f>'[1]NR 2025'!I33</f>
        <v>44029.400000000009</v>
      </c>
      <c r="G33" s="78">
        <f>'[1]NR 2025'!M33</f>
        <v>44477</v>
      </c>
      <c r="H33" s="77">
        <f>'[1]NR 2025'!N33</f>
        <v>0</v>
      </c>
      <c r="I33" s="83">
        <f t="shared" si="5"/>
        <v>44477</v>
      </c>
      <c r="J33" s="132">
        <f>'[1]NR 2025'!Y33</f>
        <v>44477</v>
      </c>
      <c r="K33" s="131">
        <f>'[1]NR 2025'!Z33</f>
        <v>0</v>
      </c>
      <c r="L33" s="130">
        <f t="shared" si="6"/>
        <v>44477</v>
      </c>
      <c r="M33" s="82">
        <v>44477</v>
      </c>
      <c r="N33" s="82"/>
      <c r="O33" s="81">
        <f t="shared" si="7"/>
        <v>44477</v>
      </c>
      <c r="P33" s="82">
        <v>44477</v>
      </c>
      <c r="Q33" s="82"/>
      <c r="R33" s="81">
        <f t="shared" si="8"/>
        <v>44477</v>
      </c>
      <c r="S33" s="3"/>
    </row>
    <row r="34" spans="1:19" x14ac:dyDescent="0.25">
      <c r="A34" s="9"/>
      <c r="B34" s="85" t="s">
        <v>39</v>
      </c>
      <c r="C34" s="86" t="s">
        <v>38</v>
      </c>
      <c r="D34" s="78">
        <f>'[1]NR 2025'!G34</f>
        <v>1741.6000000000001</v>
      </c>
      <c r="E34" s="77">
        <f>'[1]NR 2025'!H34</f>
        <v>0</v>
      </c>
      <c r="F34" s="81">
        <f>'[1]NR 2025'!I34</f>
        <v>1741.6000000000001</v>
      </c>
      <c r="G34" s="78">
        <f>'[1]NR 2025'!M34</f>
        <v>1072.3</v>
      </c>
      <c r="H34" s="77">
        <f>'[1]NR 2025'!N34</f>
        <v>0</v>
      </c>
      <c r="I34" s="83">
        <f t="shared" si="5"/>
        <v>1072.3</v>
      </c>
      <c r="J34" s="132">
        <f>'[1]NR 2025'!Y34</f>
        <v>1029.9000000000001</v>
      </c>
      <c r="K34" s="131">
        <f>'[1]NR 2025'!Z34</f>
        <v>0</v>
      </c>
      <c r="L34" s="130">
        <f t="shared" si="6"/>
        <v>1029.9000000000001</v>
      </c>
      <c r="M34" s="82">
        <v>638.79999999999995</v>
      </c>
      <c r="N34" s="82"/>
      <c r="O34" s="81">
        <f t="shared" si="7"/>
        <v>638.79999999999995</v>
      </c>
      <c r="P34" s="82">
        <v>638.79999999999995</v>
      </c>
      <c r="Q34" s="82"/>
      <c r="R34" s="81">
        <f t="shared" si="8"/>
        <v>638.79999999999995</v>
      </c>
      <c r="S34" s="3"/>
    </row>
    <row r="35" spans="1:19" x14ac:dyDescent="0.25">
      <c r="A35" s="9"/>
      <c r="B35" s="85" t="s">
        <v>37</v>
      </c>
      <c r="C35" s="84" t="s">
        <v>36</v>
      </c>
      <c r="D35" s="78">
        <f>'[1]NR 2025'!G35</f>
        <v>14741.8</v>
      </c>
      <c r="E35" s="77">
        <f>'[1]NR 2025'!H35</f>
        <v>0</v>
      </c>
      <c r="F35" s="81">
        <f>'[1]NR 2025'!I35</f>
        <v>14741.8</v>
      </c>
      <c r="G35" s="78">
        <f>'[1]NR 2025'!M35</f>
        <v>15033.2</v>
      </c>
      <c r="H35" s="77">
        <f>'[1]NR 2025'!N35</f>
        <v>0</v>
      </c>
      <c r="I35" s="83">
        <f t="shared" si="5"/>
        <v>15033.2</v>
      </c>
      <c r="J35" s="132">
        <f>'[1]NR 2025'!Y35</f>
        <v>15033</v>
      </c>
      <c r="K35" s="131">
        <f>'[1]NR 2025'!Z35</f>
        <v>0</v>
      </c>
      <c r="L35" s="130">
        <f t="shared" si="6"/>
        <v>15033</v>
      </c>
      <c r="M35" s="82">
        <v>15033</v>
      </c>
      <c r="N35" s="82"/>
      <c r="O35" s="81">
        <f t="shared" si="7"/>
        <v>15033</v>
      </c>
      <c r="P35" s="82">
        <v>15033</v>
      </c>
      <c r="Q35" s="82"/>
      <c r="R35" s="81">
        <f t="shared" si="8"/>
        <v>15033</v>
      </c>
      <c r="S35" s="3"/>
    </row>
    <row r="36" spans="1:19" x14ac:dyDescent="0.25">
      <c r="A36" s="9"/>
      <c r="B36" s="85" t="s">
        <v>35</v>
      </c>
      <c r="C36" s="84" t="s">
        <v>34</v>
      </c>
      <c r="D36" s="78">
        <f>'[1]NR 2025'!G36</f>
        <v>0</v>
      </c>
      <c r="E36" s="77">
        <f>'[1]NR 2025'!H36</f>
        <v>0</v>
      </c>
      <c r="F36" s="81">
        <f>'[1]NR 2025'!I36</f>
        <v>0</v>
      </c>
      <c r="G36" s="78">
        <f>'[1]NR 2025'!M36</f>
        <v>0</v>
      </c>
      <c r="H36" s="77">
        <f>'[1]NR 2025'!N36</f>
        <v>0</v>
      </c>
      <c r="I36" s="83">
        <f t="shared" si="5"/>
        <v>0</v>
      </c>
      <c r="J36" s="132">
        <f>'[1]NR 2025'!Y36</f>
        <v>0</v>
      </c>
      <c r="K36" s="131">
        <f>'[1]NR 2025'!Z36</f>
        <v>0</v>
      </c>
      <c r="L36" s="130">
        <f t="shared" si="6"/>
        <v>0</v>
      </c>
      <c r="M36" s="82">
        <v>0</v>
      </c>
      <c r="N36" s="82"/>
      <c r="O36" s="81">
        <f t="shared" si="7"/>
        <v>0</v>
      </c>
      <c r="P36" s="82">
        <v>0</v>
      </c>
      <c r="Q36" s="82"/>
      <c r="R36" s="81">
        <f t="shared" si="8"/>
        <v>0</v>
      </c>
      <c r="S36" s="3"/>
    </row>
    <row r="37" spans="1:19" x14ac:dyDescent="0.25">
      <c r="A37" s="9"/>
      <c r="B37" s="85" t="s">
        <v>33</v>
      </c>
      <c r="C37" s="84" t="s">
        <v>32</v>
      </c>
      <c r="D37" s="78">
        <f>'[1]NR 2025'!G37</f>
        <v>2125.3000000000002</v>
      </c>
      <c r="E37" s="77">
        <f>'[1]NR 2025'!H37</f>
        <v>0</v>
      </c>
      <c r="F37" s="81">
        <f>'[1]NR 2025'!I37</f>
        <v>2125.3000000000002</v>
      </c>
      <c r="G37" s="78">
        <f>'[1]NR 2025'!M37</f>
        <v>2095.5</v>
      </c>
      <c r="H37" s="77">
        <f>'[1]NR 2025'!N37</f>
        <v>0</v>
      </c>
      <c r="I37" s="83">
        <f t="shared" si="5"/>
        <v>2095.5</v>
      </c>
      <c r="J37" s="132">
        <f>'[1]NR 2025'!Y37</f>
        <v>2395.5</v>
      </c>
      <c r="K37" s="131">
        <f>'[1]NR 2025'!Z37</f>
        <v>0</v>
      </c>
      <c r="L37" s="130">
        <f t="shared" si="6"/>
        <v>2395.5</v>
      </c>
      <c r="M37" s="82">
        <v>2395.5</v>
      </c>
      <c r="N37" s="82"/>
      <c r="O37" s="81">
        <f t="shared" si="7"/>
        <v>2395.5</v>
      </c>
      <c r="P37" s="82">
        <v>2395.5</v>
      </c>
      <c r="Q37" s="82"/>
      <c r="R37" s="81">
        <f t="shared" si="8"/>
        <v>2395.5</v>
      </c>
      <c r="S37" s="3"/>
    </row>
    <row r="38" spans="1:19" ht="15.75" thickBot="1" x14ac:dyDescent="0.3">
      <c r="A38" s="9"/>
      <c r="B38" s="80" t="s">
        <v>31</v>
      </c>
      <c r="C38" s="79" t="s">
        <v>30</v>
      </c>
      <c r="D38" s="78">
        <f>'[1]NR 2025'!G38</f>
        <v>4595.7</v>
      </c>
      <c r="E38" s="77">
        <f>'[1]NR 2025'!H38</f>
        <v>0</v>
      </c>
      <c r="F38" s="81">
        <f>'[1]NR 2025'!I38</f>
        <v>4595.7</v>
      </c>
      <c r="G38" s="78">
        <f>'[1]NR 2025'!M38</f>
        <v>2844.7</v>
      </c>
      <c r="H38" s="77">
        <f>'[1]NR 2025'!N38</f>
        <v>0</v>
      </c>
      <c r="I38" s="76">
        <f t="shared" si="5"/>
        <v>2844.7</v>
      </c>
      <c r="J38" s="132">
        <f>'[1]NR 2025'!Y38</f>
        <v>3082.2</v>
      </c>
      <c r="K38" s="131">
        <f>'[1]NR 2025'!Z38</f>
        <v>0</v>
      </c>
      <c r="L38" s="130">
        <f t="shared" si="6"/>
        <v>3082.2</v>
      </c>
      <c r="M38" s="75">
        <v>3140</v>
      </c>
      <c r="N38" s="75"/>
      <c r="O38" s="74">
        <f t="shared" si="7"/>
        <v>3140</v>
      </c>
      <c r="P38" s="75">
        <v>3646.2</v>
      </c>
      <c r="Q38" s="75"/>
      <c r="R38" s="74">
        <f t="shared" si="8"/>
        <v>3646.2</v>
      </c>
      <c r="S38" s="3"/>
    </row>
    <row r="39" spans="1:19" ht="15.75" thickBot="1" x14ac:dyDescent="0.3">
      <c r="A39" s="9"/>
      <c r="B39" s="73" t="s">
        <v>29</v>
      </c>
      <c r="C39" s="72" t="s">
        <v>28</v>
      </c>
      <c r="D39" s="70">
        <f>SUM(D28:D32)+SUM(D35:D38)</f>
        <v>77361.899999999994</v>
      </c>
      <c r="E39" s="70">
        <f>SUM(E28:E32)+SUM(E35:E38)</f>
        <v>7.7</v>
      </c>
      <c r="F39" s="69">
        <f>SUM(F35:F38)+SUM(F28:F32)</f>
        <v>77369.600000000006</v>
      </c>
      <c r="G39" s="70">
        <f>SUM(G28:G32)+SUM(G35:G38)</f>
        <v>77074.5</v>
      </c>
      <c r="H39" s="70">
        <f>SUM(H28:H32)+SUM(H35:H38)</f>
        <v>80</v>
      </c>
      <c r="I39" s="71">
        <f>SUM(I35:I38)+SUM(I28:I32)</f>
        <v>77154.5</v>
      </c>
      <c r="J39" s="129"/>
      <c r="K39" s="128"/>
      <c r="L39" s="127">
        <f>SUM(L35:L38)+SUM(L28:L32)</f>
        <v>77561.100000000006</v>
      </c>
      <c r="M39" s="70">
        <f>SUM(M28:M32)+SUM(M35:M38)</f>
        <v>77784.3</v>
      </c>
      <c r="N39" s="70">
        <f>SUM(N28:N32)+SUM(N35:N38)</f>
        <v>80</v>
      </c>
      <c r="O39" s="69">
        <f>SUM(O35:O38)+SUM(O28:O32)</f>
        <v>77864.3</v>
      </c>
      <c r="P39" s="70">
        <f>SUM(P28:P32)+SUM(P35:P38)</f>
        <v>77945.5</v>
      </c>
      <c r="Q39" s="70">
        <f>SUM(Q28:Q32)+SUM(Q35:Q38)</f>
        <v>80</v>
      </c>
      <c r="R39" s="69">
        <f>SUM(R35:R38)+SUM(R28:R32)</f>
        <v>78025.5</v>
      </c>
      <c r="S39" s="3"/>
    </row>
    <row r="40" spans="1:19" ht="19.5" thickBot="1" x14ac:dyDescent="0.35">
      <c r="A40" s="9"/>
      <c r="B40" s="68" t="s">
        <v>27</v>
      </c>
      <c r="C40" s="67" t="s">
        <v>26</v>
      </c>
      <c r="D40" s="65">
        <f t="shared" ref="D40:R40" si="9">D24-D39</f>
        <v>-171.90000000000873</v>
      </c>
      <c r="E40" s="65">
        <f t="shared" si="9"/>
        <v>285.89999999999998</v>
      </c>
      <c r="F40" s="64">
        <f t="shared" si="9"/>
        <v>113.99999999998545</v>
      </c>
      <c r="G40" s="126">
        <f t="shared" si="9"/>
        <v>0</v>
      </c>
      <c r="H40" s="126">
        <f t="shared" si="9"/>
        <v>140</v>
      </c>
      <c r="I40" s="125">
        <f t="shared" si="9"/>
        <v>140</v>
      </c>
      <c r="J40" s="65">
        <f t="shared" si="9"/>
        <v>77496.100000000006</v>
      </c>
      <c r="K40" s="65">
        <f t="shared" si="9"/>
        <v>200</v>
      </c>
      <c r="L40" s="64">
        <f t="shared" si="9"/>
        <v>135</v>
      </c>
      <c r="M40" s="66">
        <f t="shared" si="9"/>
        <v>0</v>
      </c>
      <c r="N40" s="65">
        <f t="shared" si="9"/>
        <v>120</v>
      </c>
      <c r="O40" s="64">
        <f t="shared" si="9"/>
        <v>120</v>
      </c>
      <c r="P40" s="65">
        <f t="shared" si="9"/>
        <v>0</v>
      </c>
      <c r="Q40" s="65">
        <f t="shared" si="9"/>
        <v>120</v>
      </c>
      <c r="R40" s="64">
        <f t="shared" si="9"/>
        <v>120</v>
      </c>
      <c r="S40" s="3"/>
    </row>
    <row r="41" spans="1:19" ht="15.75" thickBot="1" x14ac:dyDescent="0.3">
      <c r="A41" s="9"/>
      <c r="B41" s="63" t="s">
        <v>25</v>
      </c>
      <c r="C41" s="62" t="s">
        <v>24</v>
      </c>
      <c r="D41" s="57"/>
      <c r="E41" s="61"/>
      <c r="F41" s="55">
        <f>F40-D16</f>
        <v>-7745.0000000000146</v>
      </c>
      <c r="G41" s="57"/>
      <c r="H41" s="56"/>
      <c r="I41" s="60">
        <f>I40-G16</f>
        <v>-8365.2000000000007</v>
      </c>
      <c r="J41" s="59"/>
      <c r="K41" s="56"/>
      <c r="L41" s="55">
        <f>L40-J16</f>
        <v>-8743.7999999999993</v>
      </c>
      <c r="M41" s="58"/>
      <c r="N41" s="56"/>
      <c r="O41" s="55">
        <f>O40-M16</f>
        <v>-9780</v>
      </c>
      <c r="P41" s="57"/>
      <c r="Q41" s="56"/>
      <c r="R41" s="55">
        <f>R40-P16</f>
        <v>-9780</v>
      </c>
      <c r="S41" s="3"/>
    </row>
    <row r="42" spans="1:19" s="21" customFormat="1" ht="8.25" customHeight="1" thickBot="1" x14ac:dyDescent="0.3">
      <c r="A42" s="7"/>
      <c r="B42" s="54"/>
      <c r="C42" s="34"/>
      <c r="D42" s="7"/>
      <c r="E42" s="33"/>
      <c r="F42" s="33"/>
      <c r="G42" s="7"/>
      <c r="H42" s="33"/>
      <c r="I42" s="33"/>
      <c r="J42" s="33"/>
      <c r="K42" s="33"/>
      <c r="L42" s="44"/>
      <c r="M42" s="44"/>
      <c r="N42" s="44"/>
      <c r="O42" s="44"/>
      <c r="P42" s="44"/>
      <c r="Q42" s="44"/>
      <c r="R42" s="44"/>
      <c r="S42" s="44"/>
    </row>
    <row r="43" spans="1:19" s="21" customFormat="1" ht="15.75" customHeight="1" x14ac:dyDescent="0.25">
      <c r="A43" s="7"/>
      <c r="B43" s="51"/>
      <c r="C43" s="176" t="s">
        <v>23</v>
      </c>
      <c r="D43" s="53" t="s">
        <v>22</v>
      </c>
      <c r="E43" s="33"/>
      <c r="F43" s="32"/>
      <c r="G43" s="53" t="s">
        <v>21</v>
      </c>
      <c r="H43" s="33"/>
      <c r="I43" s="33"/>
      <c r="J43" s="53" t="s">
        <v>20</v>
      </c>
      <c r="K43" s="33"/>
      <c r="L43" s="33"/>
      <c r="M43" s="53" t="s">
        <v>19</v>
      </c>
      <c r="N43" s="44"/>
      <c r="O43" s="44"/>
      <c r="P43" s="53" t="s">
        <v>19</v>
      </c>
      <c r="Q43" s="44"/>
      <c r="R43" s="44"/>
      <c r="S43" s="44"/>
    </row>
    <row r="44" spans="1:19" ht="15.75" thickBot="1" x14ac:dyDescent="0.3">
      <c r="A44" s="9"/>
      <c r="B44" s="51"/>
      <c r="C44" s="177"/>
      <c r="D44" s="52">
        <v>821.9</v>
      </c>
      <c r="E44" s="33"/>
      <c r="F44" s="32"/>
      <c r="G44" s="52">
        <v>821.9</v>
      </c>
      <c r="H44" s="47"/>
      <c r="I44" s="47"/>
      <c r="J44" s="52">
        <v>1021.9</v>
      </c>
      <c r="K44" s="47"/>
      <c r="L44" s="47"/>
      <c r="M44" s="52">
        <v>1021.9</v>
      </c>
      <c r="N44" s="3"/>
      <c r="O44" s="3"/>
      <c r="P44" s="52">
        <v>1021.9</v>
      </c>
      <c r="Q44" s="3"/>
      <c r="R44" s="3"/>
      <c r="S44" s="3"/>
    </row>
    <row r="45" spans="1:19" s="21" customFormat="1" ht="8.25" customHeight="1" thickBot="1" x14ac:dyDescent="0.3">
      <c r="A45" s="7"/>
      <c r="B45" s="51"/>
      <c r="C45" s="34"/>
      <c r="D45" s="33"/>
      <c r="E45" s="33"/>
      <c r="F45" s="32"/>
      <c r="G45" s="33"/>
      <c r="H45" s="33"/>
      <c r="I45" s="32"/>
      <c r="J45" s="32"/>
      <c r="K45" s="32"/>
      <c r="L45" s="44"/>
      <c r="M45" s="44"/>
      <c r="N45" s="44"/>
      <c r="O45" s="44"/>
      <c r="P45" s="44"/>
      <c r="Q45" s="44"/>
      <c r="R45" s="44"/>
      <c r="S45" s="44"/>
    </row>
    <row r="46" spans="1:19" s="21" customFormat="1" ht="37.5" customHeight="1" thickBot="1" x14ac:dyDescent="0.3">
      <c r="A46" s="7"/>
      <c r="B46" s="51"/>
      <c r="C46" s="176" t="s">
        <v>18</v>
      </c>
      <c r="D46" s="49" t="s">
        <v>17</v>
      </c>
      <c r="E46" s="48" t="s">
        <v>16</v>
      </c>
      <c r="F46" s="32"/>
      <c r="G46" s="49" t="s">
        <v>17</v>
      </c>
      <c r="H46" s="48" t="s">
        <v>16</v>
      </c>
      <c r="I46" s="44"/>
      <c r="J46" s="49" t="s">
        <v>17</v>
      </c>
      <c r="K46" s="48" t="s">
        <v>16</v>
      </c>
      <c r="L46" s="50"/>
      <c r="M46" s="49" t="s">
        <v>17</v>
      </c>
      <c r="N46" s="48" t="s">
        <v>16</v>
      </c>
      <c r="O46" s="44"/>
      <c r="P46" s="49" t="s">
        <v>17</v>
      </c>
      <c r="Q46" s="48" t="s">
        <v>16</v>
      </c>
      <c r="R46" s="44"/>
      <c r="S46" s="44"/>
    </row>
    <row r="47" spans="1:19" ht="15.75" thickBot="1" x14ac:dyDescent="0.3">
      <c r="A47" s="9"/>
      <c r="B47" s="35"/>
      <c r="C47" s="178"/>
      <c r="D47" s="46">
        <v>0</v>
      </c>
      <c r="E47" s="45">
        <v>0</v>
      </c>
      <c r="F47" s="32"/>
      <c r="G47" s="46">
        <v>0</v>
      </c>
      <c r="H47" s="45">
        <v>0</v>
      </c>
      <c r="I47" s="3"/>
      <c r="J47" s="46">
        <v>0</v>
      </c>
      <c r="K47" s="45">
        <v>0</v>
      </c>
      <c r="L47" s="47"/>
      <c r="M47" s="46">
        <v>0</v>
      </c>
      <c r="N47" s="45">
        <v>0</v>
      </c>
      <c r="O47" s="3"/>
      <c r="P47" s="46">
        <v>0</v>
      </c>
      <c r="Q47" s="45">
        <v>0</v>
      </c>
      <c r="R47" s="3"/>
      <c r="S47" s="3"/>
    </row>
    <row r="48" spans="1:19" x14ac:dyDescent="0.25">
      <c r="A48" s="9"/>
      <c r="B48" s="35"/>
      <c r="C48" s="34"/>
      <c r="D48" s="33"/>
      <c r="E48" s="33"/>
      <c r="F48" s="32"/>
      <c r="G48" s="33"/>
      <c r="H48" s="33"/>
      <c r="I48" s="32"/>
      <c r="J48" s="32"/>
      <c r="K48" s="32"/>
      <c r="L48" s="44"/>
      <c r="M48" s="3"/>
      <c r="N48" s="44"/>
      <c r="O48" s="44"/>
      <c r="P48" s="3"/>
      <c r="Q48" s="3"/>
      <c r="R48" s="3"/>
      <c r="S48" s="3"/>
    </row>
    <row r="49" spans="1:19" x14ac:dyDescent="0.25">
      <c r="A49" s="9"/>
      <c r="B49" s="35"/>
      <c r="C49" s="40" t="s">
        <v>15</v>
      </c>
      <c r="D49" s="38" t="s">
        <v>8</v>
      </c>
      <c r="E49" s="33"/>
      <c r="F49" s="3"/>
      <c r="G49" s="38" t="s">
        <v>14</v>
      </c>
      <c r="H49" s="3"/>
      <c r="I49" s="3"/>
      <c r="J49" s="38" t="s">
        <v>6</v>
      </c>
      <c r="K49" s="3"/>
      <c r="L49" s="39"/>
      <c r="M49" s="38" t="s">
        <v>5</v>
      </c>
      <c r="N49" s="39"/>
      <c r="O49" s="39"/>
      <c r="P49" s="38" t="s">
        <v>4</v>
      </c>
      <c r="Q49" s="3"/>
      <c r="R49" s="3"/>
      <c r="S49" s="3"/>
    </row>
    <row r="50" spans="1:19" x14ac:dyDescent="0.25">
      <c r="A50" s="9"/>
      <c r="B50" s="35"/>
      <c r="C50" s="37" t="s">
        <v>93</v>
      </c>
      <c r="D50" s="41">
        <v>346.4</v>
      </c>
      <c r="E50" s="33"/>
      <c r="F50" s="3"/>
      <c r="G50" s="41">
        <v>296.39999999999998</v>
      </c>
      <c r="H50" s="3"/>
      <c r="I50" s="3"/>
      <c r="J50" s="41">
        <v>417.5</v>
      </c>
      <c r="K50" s="3"/>
      <c r="L50" s="42"/>
      <c r="M50" s="41">
        <v>350</v>
      </c>
      <c r="N50" s="42"/>
      <c r="O50" s="42"/>
      <c r="P50" s="41">
        <v>250</v>
      </c>
      <c r="Q50" s="3"/>
      <c r="R50" s="3"/>
      <c r="S50" s="3"/>
    </row>
    <row r="51" spans="1:19" x14ac:dyDescent="0.25">
      <c r="A51" s="9"/>
      <c r="B51" s="35"/>
      <c r="C51" s="37" t="s">
        <v>13</v>
      </c>
      <c r="D51" s="41">
        <v>5132</v>
      </c>
      <c r="E51" s="33"/>
      <c r="F51" s="3"/>
      <c r="G51" s="41">
        <v>4732</v>
      </c>
      <c r="H51" s="3"/>
      <c r="I51" s="3"/>
      <c r="J51" s="41">
        <v>100</v>
      </c>
      <c r="K51" s="3"/>
      <c r="L51" s="42"/>
      <c r="M51" s="41">
        <v>400</v>
      </c>
      <c r="N51" s="42"/>
      <c r="O51" s="42"/>
      <c r="P51" s="41">
        <v>0</v>
      </c>
      <c r="Q51" s="3"/>
      <c r="R51" s="3"/>
      <c r="S51" s="3"/>
    </row>
    <row r="52" spans="1:19" x14ac:dyDescent="0.25">
      <c r="A52" s="9"/>
      <c r="B52" s="35"/>
      <c r="C52" s="37" t="s">
        <v>12</v>
      </c>
      <c r="D52" s="41">
        <v>166.5</v>
      </c>
      <c r="E52" s="33"/>
      <c r="F52" s="3"/>
      <c r="G52" s="41">
        <v>916.5</v>
      </c>
      <c r="H52" s="3"/>
      <c r="I52" s="3"/>
      <c r="J52" s="41">
        <v>1200</v>
      </c>
      <c r="K52" s="3"/>
      <c r="L52" s="42"/>
      <c r="M52" s="41">
        <v>500</v>
      </c>
      <c r="N52" s="42"/>
      <c r="O52" s="42"/>
      <c r="P52" s="41">
        <v>500</v>
      </c>
      <c r="Q52" s="3"/>
      <c r="R52" s="3"/>
      <c r="S52" s="3"/>
    </row>
    <row r="53" spans="1:19" x14ac:dyDescent="0.25">
      <c r="A53" s="9"/>
      <c r="B53" s="35"/>
      <c r="C53" s="37" t="s">
        <v>11</v>
      </c>
      <c r="D53" s="41">
        <v>195.1</v>
      </c>
      <c r="E53" s="33"/>
      <c r="F53" s="3"/>
      <c r="G53" s="41">
        <v>138.4</v>
      </c>
      <c r="H53" s="3"/>
      <c r="I53" s="3"/>
      <c r="J53" s="41">
        <v>140</v>
      </c>
      <c r="K53" s="3"/>
      <c r="L53" s="42"/>
      <c r="M53" s="41">
        <v>120</v>
      </c>
      <c r="N53" s="42"/>
      <c r="O53" s="42"/>
      <c r="P53" s="41">
        <v>80</v>
      </c>
      <c r="Q53" s="3"/>
      <c r="R53" s="3"/>
      <c r="S53" s="3"/>
    </row>
    <row r="54" spans="1:19" x14ac:dyDescent="0.25">
      <c r="A54" s="9"/>
      <c r="B54" s="35"/>
      <c r="C54" s="43" t="s">
        <v>10</v>
      </c>
      <c r="D54" s="41">
        <v>932.7</v>
      </c>
      <c r="E54" s="33"/>
      <c r="F54" s="3"/>
      <c r="G54" s="41">
        <v>732.7</v>
      </c>
      <c r="H54" s="3"/>
      <c r="I54" s="3"/>
      <c r="J54" s="41">
        <v>320</v>
      </c>
      <c r="K54" s="3"/>
      <c r="L54" s="42"/>
      <c r="M54" s="41">
        <v>50</v>
      </c>
      <c r="N54" s="42"/>
      <c r="O54" s="42"/>
      <c r="P54" s="41">
        <v>30</v>
      </c>
      <c r="Q54" s="3"/>
      <c r="R54" s="3"/>
      <c r="S54" s="3"/>
    </row>
    <row r="55" spans="1:19" ht="10.5" customHeight="1" x14ac:dyDescent="0.25">
      <c r="A55" s="9"/>
      <c r="B55" s="35"/>
      <c r="C55" s="34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9"/>
      <c r="B56" s="35"/>
      <c r="C56" s="40" t="s">
        <v>9</v>
      </c>
      <c r="D56" s="38" t="s">
        <v>8</v>
      </c>
      <c r="E56" s="33"/>
      <c r="F56" s="32"/>
      <c r="G56" s="38" t="s">
        <v>7</v>
      </c>
      <c r="H56" s="33"/>
      <c r="I56" s="32"/>
      <c r="J56" s="38" t="s">
        <v>6</v>
      </c>
      <c r="K56" s="32"/>
      <c r="L56" s="3"/>
      <c r="M56" s="38" t="s">
        <v>5</v>
      </c>
      <c r="N56" s="39"/>
      <c r="O56" s="39"/>
      <c r="P56" s="38" t="s">
        <v>4</v>
      </c>
      <c r="Q56" s="3"/>
      <c r="R56" s="3"/>
      <c r="S56" s="3"/>
    </row>
    <row r="57" spans="1:19" x14ac:dyDescent="0.25">
      <c r="A57" s="9"/>
      <c r="B57" s="35"/>
      <c r="C57" s="37"/>
      <c r="D57" s="36">
        <v>90</v>
      </c>
      <c r="E57" s="33"/>
      <c r="F57" s="32"/>
      <c r="G57" s="36">
        <v>90</v>
      </c>
      <c r="H57" s="33"/>
      <c r="I57" s="32"/>
      <c r="J57" s="36">
        <v>90</v>
      </c>
      <c r="K57" s="32"/>
      <c r="L57" s="3"/>
      <c r="M57" s="36">
        <v>90</v>
      </c>
      <c r="N57" s="3"/>
      <c r="O57" s="3"/>
      <c r="P57" s="36">
        <v>90</v>
      </c>
      <c r="Q57" s="3"/>
      <c r="R57" s="3"/>
      <c r="S57" s="3"/>
    </row>
    <row r="58" spans="1:19" x14ac:dyDescent="0.25">
      <c r="A58" s="9"/>
      <c r="B58" s="35"/>
      <c r="C58" s="34"/>
      <c r="D58" s="33"/>
      <c r="E58" s="33"/>
      <c r="F58" s="32"/>
      <c r="G58" s="33"/>
      <c r="H58" s="33"/>
      <c r="I58" s="32"/>
      <c r="J58" s="32"/>
      <c r="K58" s="32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9"/>
      <c r="B59" s="31" t="s">
        <v>3</v>
      </c>
      <c r="C59" s="30"/>
      <c r="D59" s="183"/>
      <c r="E59" s="183"/>
      <c r="F59" s="183"/>
      <c r="G59" s="183"/>
      <c r="H59" s="183"/>
      <c r="I59" s="183"/>
      <c r="J59" s="183"/>
      <c r="K59" s="183"/>
      <c r="L59" s="29"/>
      <c r="M59" s="29"/>
      <c r="N59" s="29"/>
      <c r="O59" s="29"/>
      <c r="P59" s="29"/>
      <c r="Q59" s="29"/>
      <c r="R59" s="28"/>
      <c r="S59" s="3"/>
    </row>
    <row r="60" spans="1:19" x14ac:dyDescent="0.25">
      <c r="A60" s="9"/>
      <c r="B60" s="2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3"/>
    </row>
    <row r="61" spans="1:19" x14ac:dyDescent="0.25">
      <c r="A61" s="9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21"/>
      <c r="N61" s="21"/>
      <c r="O61" s="21"/>
      <c r="P61" s="21"/>
      <c r="Q61" s="21"/>
      <c r="R61" s="20"/>
      <c r="S61" s="3"/>
    </row>
    <row r="62" spans="1:19" x14ac:dyDescent="0.25">
      <c r="A62" s="9"/>
      <c r="B62" s="181"/>
      <c r="C62" s="182"/>
      <c r="D62" s="182"/>
      <c r="E62" s="182"/>
      <c r="F62" s="182"/>
      <c r="G62" s="182"/>
      <c r="H62" s="182"/>
      <c r="I62" s="182"/>
      <c r="J62" s="182"/>
      <c r="K62" s="182"/>
      <c r="L62" s="21"/>
      <c r="M62" s="21"/>
      <c r="N62" s="21"/>
      <c r="O62" s="21"/>
      <c r="P62" s="21"/>
      <c r="Q62" s="21"/>
      <c r="R62" s="20"/>
      <c r="S62" s="3"/>
    </row>
    <row r="63" spans="1:19" x14ac:dyDescent="0.25">
      <c r="A63" s="9"/>
      <c r="B63" s="181"/>
      <c r="C63" s="182"/>
      <c r="D63" s="182"/>
      <c r="E63" s="182"/>
      <c r="F63" s="182"/>
      <c r="G63" s="182"/>
      <c r="H63" s="182"/>
      <c r="I63" s="182"/>
      <c r="J63" s="182"/>
      <c r="K63" s="182"/>
      <c r="L63" s="21"/>
      <c r="M63" s="21"/>
      <c r="N63" s="21"/>
      <c r="O63" s="21"/>
      <c r="P63" s="21"/>
      <c r="Q63" s="21"/>
      <c r="R63" s="20"/>
      <c r="S63" s="3"/>
    </row>
    <row r="64" spans="1:19" x14ac:dyDescent="0.25">
      <c r="A64" s="9"/>
      <c r="B64" s="181"/>
      <c r="C64" s="182"/>
      <c r="D64" s="182"/>
      <c r="E64" s="182"/>
      <c r="F64" s="182"/>
      <c r="G64" s="182"/>
      <c r="H64" s="182"/>
      <c r="I64" s="182"/>
      <c r="J64" s="182"/>
      <c r="K64" s="182"/>
      <c r="L64" s="21"/>
      <c r="M64" s="21"/>
      <c r="N64" s="21"/>
      <c r="O64" s="21"/>
      <c r="P64" s="21"/>
      <c r="Q64" s="21"/>
      <c r="R64" s="20"/>
      <c r="S64" s="3"/>
    </row>
    <row r="65" spans="1:19" x14ac:dyDescent="0.25">
      <c r="A65" s="9"/>
      <c r="B65" s="23"/>
      <c r="C65" s="26"/>
      <c r="D65" s="13"/>
      <c r="E65" s="13"/>
      <c r="F65" s="13"/>
      <c r="G65" s="13"/>
      <c r="H65" s="13"/>
      <c r="I65" s="13"/>
      <c r="J65" s="13"/>
      <c r="K65" s="13"/>
      <c r="L65" s="21"/>
      <c r="M65" s="21"/>
      <c r="N65" s="21"/>
      <c r="O65" s="21"/>
      <c r="P65" s="21"/>
      <c r="Q65" s="21"/>
      <c r="R65" s="20"/>
      <c r="S65" s="3"/>
    </row>
    <row r="66" spans="1:19" x14ac:dyDescent="0.25">
      <c r="A66" s="9"/>
      <c r="B66" s="25"/>
      <c r="C66" s="24"/>
      <c r="D66" s="13"/>
      <c r="E66" s="13"/>
      <c r="F66" s="13"/>
      <c r="G66" s="13"/>
      <c r="H66" s="13"/>
      <c r="I66" s="13"/>
      <c r="J66" s="13"/>
      <c r="K66" s="13"/>
      <c r="L66" s="21"/>
      <c r="M66" s="21"/>
      <c r="N66" s="21"/>
      <c r="O66" s="21"/>
      <c r="P66" s="21"/>
      <c r="Q66" s="21"/>
      <c r="R66" s="20"/>
      <c r="S66" s="3"/>
    </row>
    <row r="67" spans="1:19" x14ac:dyDescent="0.25">
      <c r="A67" s="9"/>
      <c r="B67" s="23"/>
      <c r="C67" s="22"/>
      <c r="D67" s="13"/>
      <c r="E67" s="13"/>
      <c r="F67" s="13"/>
      <c r="G67" s="13"/>
      <c r="H67" s="13"/>
      <c r="I67" s="13"/>
      <c r="J67" s="13"/>
      <c r="K67" s="13"/>
      <c r="L67" s="21"/>
      <c r="M67" s="21"/>
      <c r="N67" s="21"/>
      <c r="O67" s="21"/>
      <c r="P67" s="21"/>
      <c r="Q67" s="21"/>
      <c r="R67" s="20"/>
      <c r="S67" s="3"/>
    </row>
    <row r="68" spans="1:19" x14ac:dyDescent="0.25">
      <c r="A68" s="9"/>
      <c r="B68" s="23"/>
      <c r="C68" s="22"/>
      <c r="D68" s="13"/>
      <c r="E68" s="13"/>
      <c r="F68" s="13"/>
      <c r="G68" s="13"/>
      <c r="H68" s="13"/>
      <c r="I68" s="13"/>
      <c r="J68" s="13"/>
      <c r="K68" s="13"/>
      <c r="L68" s="21"/>
      <c r="M68" s="21"/>
      <c r="N68" s="21"/>
      <c r="O68" s="21"/>
      <c r="P68" s="21"/>
      <c r="Q68" s="21"/>
      <c r="R68" s="20"/>
      <c r="S68" s="3"/>
    </row>
    <row r="69" spans="1:19" x14ac:dyDescent="0.25">
      <c r="A69" s="9"/>
      <c r="B69" s="19"/>
      <c r="C69" s="18"/>
      <c r="D69" s="17"/>
      <c r="E69" s="17"/>
      <c r="F69" s="17"/>
      <c r="G69" s="17"/>
      <c r="H69" s="17"/>
      <c r="I69" s="17"/>
      <c r="J69" s="17"/>
      <c r="K69" s="17"/>
      <c r="L69" s="16"/>
      <c r="M69" s="16"/>
      <c r="N69" s="16"/>
      <c r="O69" s="16"/>
      <c r="P69" s="16"/>
      <c r="Q69" s="16"/>
      <c r="R69" s="15"/>
      <c r="S69" s="3"/>
    </row>
    <row r="70" spans="1:19" x14ac:dyDescent="0.25">
      <c r="A70" s="7"/>
      <c r="B70" s="6"/>
      <c r="C70" s="5"/>
      <c r="D70" s="4"/>
      <c r="E70" s="4"/>
      <c r="F70" s="4"/>
      <c r="G70" s="4"/>
      <c r="H70" s="4"/>
      <c r="I70" s="4"/>
      <c r="J70" s="4"/>
      <c r="K70" s="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9"/>
      <c r="B72" s="8" t="s">
        <v>2</v>
      </c>
      <c r="C72" s="14">
        <v>45575</v>
      </c>
      <c r="D72" s="13"/>
      <c r="E72" s="8"/>
      <c r="F72" s="8" t="s">
        <v>1</v>
      </c>
      <c r="G72" s="12" t="s">
        <v>94</v>
      </c>
      <c r="H72" s="8"/>
      <c r="I72" s="8"/>
      <c r="J72" s="8"/>
      <c r="K72" s="8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9"/>
      <c r="B74" s="8"/>
      <c r="C74" s="8"/>
      <c r="D74" s="11"/>
      <c r="E74" s="8"/>
      <c r="F74" s="8" t="s">
        <v>0</v>
      </c>
      <c r="G74" s="10"/>
      <c r="H74" s="8"/>
      <c r="I74" s="8"/>
      <c r="J74" s="8"/>
      <c r="K74" s="8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9"/>
      <c r="B75" s="8"/>
      <c r="C75" s="8"/>
      <c r="D75" s="11"/>
      <c r="E75" s="8"/>
      <c r="F75" s="8"/>
      <c r="G75" s="10"/>
      <c r="H75" s="8"/>
      <c r="I75" s="8"/>
      <c r="J75" s="8"/>
      <c r="K75" s="8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7"/>
      <c r="B77" s="6"/>
      <c r="C77" s="5"/>
      <c r="D77" s="4"/>
      <c r="E77" s="4"/>
      <c r="F77" s="4"/>
      <c r="G77" s="4"/>
      <c r="H77" s="4"/>
      <c r="I77" s="4"/>
      <c r="J77" s="4"/>
      <c r="K77" s="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Zahradní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2024-11-14T07:59:24Z</dcterms:modified>
</cp:coreProperties>
</file>