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4EC65EC8-6072-47E6-8566-5A2356640190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Písečná" sheetId="16" r:id="rId1"/>
  </sheets>
  <externalReferences>
    <externalReference r:id="rId2"/>
  </externalReferences>
  <definedNames>
    <definedName name="_xlnm.Print_Area" localSheetId="0">'ZŠ Písečná'!$A$1:$S$77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6" l="1"/>
  <c r="G15" i="16"/>
  <c r="I15" i="16"/>
  <c r="L15" i="16"/>
  <c r="O15" i="16"/>
  <c r="R15" i="16"/>
  <c r="F16" i="16"/>
  <c r="G16" i="16"/>
  <c r="I16" i="16"/>
  <c r="L16" i="16"/>
  <c r="O16" i="16"/>
  <c r="R16" i="16"/>
  <c r="F17" i="16"/>
  <c r="G17" i="16"/>
  <c r="I17" i="16"/>
  <c r="L17" i="16"/>
  <c r="O17" i="16"/>
  <c r="R17" i="16"/>
  <c r="F18" i="16"/>
  <c r="G18" i="16"/>
  <c r="I18" i="16"/>
  <c r="L18" i="16"/>
  <c r="O18" i="16"/>
  <c r="R18" i="16"/>
  <c r="F19" i="16"/>
  <c r="G19" i="16"/>
  <c r="I19" i="16"/>
  <c r="L19" i="16"/>
  <c r="O19" i="16"/>
  <c r="R19" i="16"/>
  <c r="F20" i="16"/>
  <c r="G20" i="16"/>
  <c r="I20" i="16"/>
  <c r="L20" i="16"/>
  <c r="O20" i="16"/>
  <c r="R20" i="16"/>
  <c r="F21" i="16"/>
  <c r="G21" i="16"/>
  <c r="I21" i="16"/>
  <c r="L21" i="16"/>
  <c r="O21" i="16"/>
  <c r="R21" i="16"/>
  <c r="F22" i="16"/>
  <c r="G22" i="16"/>
  <c r="I22" i="16"/>
  <c r="L22" i="16"/>
  <c r="O22" i="16"/>
  <c r="R22" i="16"/>
  <c r="F23" i="16"/>
  <c r="G23" i="16"/>
  <c r="I23" i="16"/>
  <c r="L23" i="16"/>
  <c r="O23" i="16"/>
  <c r="R23" i="16"/>
  <c r="D24" i="16"/>
  <c r="E24" i="16"/>
  <c r="F24" i="16"/>
  <c r="H24" i="16"/>
  <c r="J24" i="16"/>
  <c r="K24" i="16"/>
  <c r="M24" i="16"/>
  <c r="N24" i="16"/>
  <c r="N40" i="16" s="1"/>
  <c r="P24" i="16"/>
  <c r="P40" i="16" s="1"/>
  <c r="Q24" i="16"/>
  <c r="Q40" i="16" s="1"/>
  <c r="R24" i="16"/>
  <c r="I28" i="16"/>
  <c r="L28" i="16"/>
  <c r="O28" i="16"/>
  <c r="R28" i="16"/>
  <c r="I29" i="16"/>
  <c r="L29" i="16"/>
  <c r="O29" i="16"/>
  <c r="R29" i="16"/>
  <c r="I30" i="16"/>
  <c r="L30" i="16"/>
  <c r="O30" i="16"/>
  <c r="R30" i="16"/>
  <c r="I31" i="16"/>
  <c r="L31" i="16"/>
  <c r="O31" i="16"/>
  <c r="R31" i="16"/>
  <c r="I32" i="16"/>
  <c r="L32" i="16"/>
  <c r="O32" i="16"/>
  <c r="R32" i="16"/>
  <c r="I33" i="16"/>
  <c r="L33" i="16"/>
  <c r="O33" i="16"/>
  <c r="R33" i="16"/>
  <c r="I34" i="16"/>
  <c r="L34" i="16"/>
  <c r="O34" i="16"/>
  <c r="R34" i="16"/>
  <c r="I35" i="16"/>
  <c r="I39" i="16" s="1"/>
  <c r="L35" i="16"/>
  <c r="O35" i="16"/>
  <c r="R35" i="16"/>
  <c r="I36" i="16"/>
  <c r="L36" i="16"/>
  <c r="O36" i="16"/>
  <c r="O39" i="16" s="1"/>
  <c r="R36" i="16"/>
  <c r="I37" i="16"/>
  <c r="L37" i="16"/>
  <c r="O37" i="16"/>
  <c r="R37" i="16"/>
  <c r="I38" i="16"/>
  <c r="L38" i="16"/>
  <c r="O38" i="16"/>
  <c r="R38" i="16"/>
  <c r="D39" i="16"/>
  <c r="E39" i="16"/>
  <c r="F39" i="16"/>
  <c r="G39" i="16"/>
  <c r="H39" i="16"/>
  <c r="J39" i="16"/>
  <c r="K39" i="16"/>
  <c r="K40" i="16" s="1"/>
  <c r="M39" i="16"/>
  <c r="N39" i="16"/>
  <c r="P39" i="16"/>
  <c r="Q39" i="16"/>
  <c r="D40" i="16"/>
  <c r="H40" i="16"/>
  <c r="D50" i="16"/>
  <c r="G50" i="16"/>
  <c r="J50" i="16"/>
  <c r="M50" i="16"/>
  <c r="P50" i="16"/>
  <c r="R39" i="16" l="1"/>
  <c r="M40" i="16"/>
  <c r="L24" i="16"/>
  <c r="L40" i="16" s="1"/>
  <c r="L41" i="16" s="1"/>
  <c r="G24" i="16"/>
  <c r="G40" i="16" s="1"/>
  <c r="F40" i="16"/>
  <c r="F41" i="16" s="1"/>
  <c r="I24" i="16"/>
  <c r="I40" i="16" s="1"/>
  <c r="I41" i="16" s="1"/>
  <c r="E40" i="16"/>
  <c r="L39" i="16"/>
  <c r="J40" i="16"/>
  <c r="O24" i="16"/>
  <c r="O40" i="16" s="1"/>
  <c r="O41" i="16" s="1"/>
  <c r="R40" i="16"/>
  <c r="R41" i="16" s="1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<sst xmlns="http://schemas.openxmlformats.org/spreadsheetml/2006/main" count="153" uniqueCount="99">
  <si>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</si>
  <si>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</si>
  <si>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</si>
  <si>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</si>
  <si>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</si>
  <si>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</si>
  <si>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</si>
  <si>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</si>
  <si>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</si>
  <si>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</si>
  <si>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</si>
  <si>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</si>
  <si>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</si>
  <si>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</si>
  <si>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</si>
  <si>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</si>
  <si>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</si>
  <si>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</si>
  <si>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</si>
  <si>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</si>
  <si>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</si>
  <si>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</si>
  <si>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</si>
  <si>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</si>
  <si>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</si>
  <si>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</si>
  <si>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</si>
  <si>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</si>
  <si>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</si>
  <si>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</si>
  <si>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</si>
  <si>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</si>
  <si>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</si>
  <si>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</si>
  <si>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</si>
  <si>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</si>
  <si>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</si>
  <si>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</si>
  <si>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</si>
  <si>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</si>
  <si>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</si>
  <si>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</si>
  <si>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</si>
  <si>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</si>
  <si>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</si>
  <si>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</si>
  <si>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</si>
  <si>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</si>
  <si>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</si>
  <si>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</si>
  <si>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</si>
  <si>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</si>
  <si>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</si>
  <si>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</si>
  <si>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</si>
  <si>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</si>
  <si>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</si>
  <si>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</si>
  <si>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</si>
  <si>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</si>
  <si>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</si>
  <si>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</si>
  <si>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</si>
  <si>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</si>
  <si>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</si>
  <si>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</si>
  <si>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</si>
  <si>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</si>
  <si>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</si>
  <si>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</si>
  <si>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</si>
  <si>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</si>
  <si>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</si>
  <si>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</si>
  <si>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</si>
  <si>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</si>
  <si>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</si>
  <si>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</si>
  <si>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</si>
  <si>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</si>
  <si>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</si>
  <si>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</si>
  <si>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</si>
  <si>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</si>
  <si>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</si>
  <si>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</si>
  <si>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</si>
  <si>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</si>
  <si>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</si>
  <si>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</si>
  <si>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</si>
  <si>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</si>
  <si>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</si>
  <si>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Mgr.Miroslav Žalud</t>
  </si>
  <si>
    <t>Kebrlová Jana</t>
  </si>
  <si>
    <t>Rezervní fond ( RF ze zlepšeného HV + RF z ost.titulů - dotace, dary )</t>
  </si>
  <si>
    <t>Písečná 5144, Chomutov</t>
  </si>
  <si>
    <t>00831476</t>
  </si>
  <si>
    <t>Základní škola Chomutov, Písečná 5144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</si>
</sst>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6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Fill="1" applyBorder="1" applyAlignment="1" applyProtection="1">
      <alignment horizontal="right"/>
    </xf>
    <xf numFmtId="164" fontId="0" fillId="0" borderId="38" xfId="0" applyNumberFormat="1" applyFont="1" applyBorder="1" applyProtection="1">
      <protection locked="0"/>
    </xf>
    <xf numFmtId="164" fontId="0" fillId="0" borderId="39" xfId="0" applyNumberFormat="1" applyFont="1" applyBorder="1" applyProtection="1">
      <protection locked="0"/>
    </xf>
    <xf numFmtId="0" fontId="0" fillId="0" borderId="40" xfId="0" applyBorder="1" applyProtection="1"/>
    <xf numFmtId="0" fontId="0" fillId="0" borderId="41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5" xfId="0" applyNumberFormat="1" applyFont="1" applyFill="1" applyBorder="1" applyAlignment="1" applyProtection="1">
      <alignment horizontal="right"/>
    </xf>
    <xf numFmtId="164" fontId="1" fillId="11" borderId="27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7" xfId="0" applyFont="1" applyFill="1" applyBorder="1" applyProtection="1"/>
    <xf numFmtId="164" fontId="0" fillId="0" borderId="49" xfId="0" applyNumberFormat="1" applyFont="1" applyBorder="1" applyAlignment="1" applyProtection="1">
      <alignment horizontal="right"/>
      <protection locked="0"/>
    </xf>
    <xf numFmtId="0" fontId="0" fillId="0" borderId="50" xfId="0" applyBorder="1" applyAlignment="1" applyProtection="1">
      <alignment horizontal="left" indent="5"/>
    </xf>
    <xf numFmtId="0" fontId="0" fillId="0" borderId="51" xfId="0" applyFill="1" applyBorder="1" applyAlignment="1" applyProtection="1">
      <alignment horizontal="center"/>
    </xf>
    <xf numFmtId="164" fontId="0" fillId="0" borderId="52" xfId="0" applyNumberFormat="1" applyFont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0" fontId="0" fillId="0" borderId="40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4" xfId="0" applyFont="1" applyFill="1" applyBorder="1" applyAlignment="1" applyProtection="1">
      <alignment horizontal="center" vertical="center" wrapText="1"/>
    </xf>
    <xf numFmtId="0" fontId="1" fillId="13" borderId="47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vertical="center"/>
    </xf>
    <xf numFmtId="0" fontId="1" fillId="0" borderId="44" xfId="0" applyFont="1" applyBorder="1" applyAlignment="1" applyProtection="1">
      <alignment vertical="center" wrapText="1"/>
    </xf>
    <xf numFmtId="0" fontId="1" fillId="0" borderId="46" xfId="0" applyFont="1" applyBorder="1" applyAlignment="1" applyProtection="1">
      <alignment vertical="center"/>
    </xf>
    <xf numFmtId="0" fontId="1" fillId="0" borderId="48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4" fillId="2" borderId="0" xfId="0" applyFont="1" applyFill="1" applyProtection="1"/>
    <xf numFmtId="164" fontId="8" fillId="7" borderId="24" xfId="0" applyNumberFormat="1" applyFont="1" applyFill="1" applyBorder="1" applyAlignment="1" applyProtection="1"/>
    <xf numFmtId="164" fontId="8" fillId="7" borderId="25" xfId="0" applyNumberFormat="1" applyFont="1" applyFill="1" applyBorder="1" applyAlignment="1" applyProtection="1"/>
    <xf numFmtId="164" fontId="0" fillId="0" borderId="35" xfId="0" applyNumberFormat="1" applyFont="1" applyFill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12" xfId="0" applyNumberFormat="1" applyFont="1" applyFill="1" applyBorder="1" applyAlignment="1" applyProtection="1">
      <alignment horizontal="right"/>
    </xf>
    <xf numFmtId="164" fontId="0" fillId="0" borderId="6" xfId="0" applyNumberFormat="1" applyFont="1" applyBorder="1" applyProtection="1">
      <protection locked="0"/>
    </xf>
    <xf numFmtId="164" fontId="0" fillId="0" borderId="56" xfId="0" applyNumberFormat="1" applyFont="1" applyBorder="1" applyProtection="1">
      <protection locked="0"/>
    </xf>
    <xf numFmtId="164" fontId="0" fillId="0" borderId="56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7" xfId="0" applyNumberFormat="1" applyFont="1" applyFill="1" applyBorder="1" applyAlignment="1" applyProtection="1">
      <alignment horizontal="center"/>
    </xf>
    <xf numFmtId="164" fontId="5" fillId="9" borderId="45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3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6" xfId="0" applyNumberFormat="1" applyBorder="1" applyAlignment="1" applyProtection="1">
      <alignment horizontal="center" vertical="center"/>
    </xf>
    <xf numFmtId="164" fontId="0" fillId="0" borderId="42" xfId="0" applyNumberForma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wrapText="1"/>
    </xf>
    <xf numFmtId="0" fontId="1" fillId="0" borderId="44" xfId="0" applyFont="1" applyFill="1" applyBorder="1" applyAlignment="1" applyProtection="1">
      <alignment horizontal="center" wrapText="1"/>
    </xf>
    <xf numFmtId="164" fontId="0" fillId="0" borderId="46" xfId="0" applyNumberFormat="1" applyFont="1" applyBorder="1" applyAlignment="1" applyProtection="1">
      <alignment horizontal="center" vertical="center"/>
    </xf>
    <xf numFmtId="164" fontId="0" fillId="0" borderId="42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5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5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164" fontId="11" fillId="0" borderId="24" xfId="0" applyNumberFormat="1" applyFont="1" applyFill="1" applyBorder="1" applyAlignment="1" applyProtection="1">
      <alignment horizontal="center" vertical="center"/>
    </xf>
    <xf numFmtId="164" fontId="11" fillId="0" borderId="12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P&#237;se&#269;n&#225;,%20NR%202025,%20SVH%202026-27,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1400</v>
          </cell>
        </row>
        <row r="16">
          <cell r="M16">
            <v>6141.3</v>
          </cell>
        </row>
        <row r="17">
          <cell r="M17">
            <v>1357.5</v>
          </cell>
        </row>
        <row r="18">
          <cell r="M18">
            <v>39837</v>
          </cell>
        </row>
        <row r="19">
          <cell r="M19">
            <v>550.29999999999995</v>
          </cell>
        </row>
        <row r="20">
          <cell r="M20">
            <v>50</v>
          </cell>
        </row>
        <row r="21">
          <cell r="M21">
            <v>150</v>
          </cell>
        </row>
        <row r="22">
          <cell r="M22">
            <v>0</v>
          </cell>
        </row>
        <row r="23">
          <cell r="M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S264"/>
  <sheetViews>
    <sheetView showGridLines="0" tabSelected="1" zoomScale="80" zoomScaleNormal="80" zoomScaleSheetLayoutView="80" workbookViewId="0">
      <selection activeCell="J38" sqref="J38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26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29" t="s">
        <v>91</v>
      </c>
      <c r="C2" s="9"/>
      <c r="D2" s="9"/>
      <c r="E2" s="9"/>
      <c r="F2" s="9"/>
      <c r="G2" s="126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26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90</v>
      </c>
      <c r="C4" s="9"/>
      <c r="D4" s="144" t="s">
        <v>98</v>
      </c>
      <c r="E4" s="144"/>
      <c r="F4" s="144"/>
      <c r="G4" s="144"/>
      <c r="H4" s="144"/>
      <c r="I4" s="144"/>
      <c r="J4" s="144"/>
      <c r="K4" s="144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27"/>
      <c r="E5" s="127"/>
      <c r="F5" s="127"/>
      <c r="G5" s="127"/>
      <c r="H5" s="127"/>
      <c r="I5" s="127"/>
      <c r="J5" s="127"/>
      <c r="K5" s="127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89</v>
      </c>
      <c r="C6" s="9"/>
      <c r="D6" s="128" t="s">
        <v>97</v>
      </c>
      <c r="E6" s="127"/>
      <c r="F6" s="127"/>
      <c r="G6" s="127"/>
      <c r="H6" s="127"/>
      <c r="I6" s="127"/>
      <c r="J6" s="127"/>
      <c r="K6" s="12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27"/>
      <c r="E7" s="127"/>
      <c r="F7" s="127"/>
      <c r="G7" s="127"/>
      <c r="H7" s="127"/>
      <c r="I7" s="127"/>
      <c r="J7" s="127"/>
      <c r="K7" s="127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88</v>
      </c>
      <c r="C8" s="9"/>
      <c r="D8" s="145" t="s">
        <v>96</v>
      </c>
      <c r="E8" s="145"/>
      <c r="F8" s="145"/>
      <c r="G8" s="145"/>
      <c r="H8" s="145"/>
      <c r="I8" s="145"/>
      <c r="J8" s="145"/>
      <c r="K8" s="145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26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25" t="s">
        <v>55</v>
      </c>
      <c r="C10" s="124" t="s">
        <v>54</v>
      </c>
      <c r="D10" s="149" t="s">
        <v>87</v>
      </c>
      <c r="E10" s="149"/>
      <c r="F10" s="150"/>
      <c r="G10" s="149" t="s">
        <v>86</v>
      </c>
      <c r="H10" s="149"/>
      <c r="I10" s="181"/>
      <c r="J10" s="148" t="s">
        <v>85</v>
      </c>
      <c r="K10" s="149"/>
      <c r="L10" s="150"/>
      <c r="M10" s="178" t="s">
        <v>84</v>
      </c>
      <c r="N10" s="149"/>
      <c r="O10" s="150"/>
      <c r="P10" s="149" t="s">
        <v>83</v>
      </c>
      <c r="Q10" s="149"/>
      <c r="R10" s="150"/>
      <c r="S10" s="3"/>
    </row>
    <row r="11" spans="1:19" ht="30.75" customHeight="1" thickBot="1" x14ac:dyDescent="0.3">
      <c r="A11" s="9"/>
      <c r="B11" s="123"/>
      <c r="C11" s="122"/>
      <c r="D11" s="119" t="s">
        <v>82</v>
      </c>
      <c r="E11" s="118" t="s">
        <v>81</v>
      </c>
      <c r="F11" s="118" t="s">
        <v>80</v>
      </c>
      <c r="G11" s="119" t="s">
        <v>82</v>
      </c>
      <c r="H11" s="118" t="s">
        <v>81</v>
      </c>
      <c r="I11" s="121" t="s">
        <v>80</v>
      </c>
      <c r="J11" s="121" t="s">
        <v>82</v>
      </c>
      <c r="K11" s="118" t="s">
        <v>81</v>
      </c>
      <c r="L11" s="118" t="s">
        <v>80</v>
      </c>
      <c r="M11" s="120" t="s">
        <v>82</v>
      </c>
      <c r="N11" s="118" t="s">
        <v>81</v>
      </c>
      <c r="O11" s="118" t="s">
        <v>80</v>
      </c>
      <c r="P11" s="119" t="s">
        <v>82</v>
      </c>
      <c r="Q11" s="118" t="s">
        <v>81</v>
      </c>
      <c r="R11" s="118" t="s">
        <v>80</v>
      </c>
      <c r="S11" s="3"/>
    </row>
    <row r="12" spans="1:19" ht="15.75" customHeight="1" thickBot="1" x14ac:dyDescent="0.3">
      <c r="A12" s="9"/>
      <c r="B12" s="117"/>
      <c r="C12" s="116" t="s">
        <v>77</v>
      </c>
      <c r="D12" s="152"/>
      <c r="E12" s="152"/>
      <c r="F12" s="153"/>
      <c r="G12" s="152"/>
      <c r="H12" s="152"/>
      <c r="I12" s="152"/>
      <c r="J12" s="151"/>
      <c r="K12" s="152"/>
      <c r="L12" s="153"/>
      <c r="M12" s="152"/>
      <c r="N12" s="152"/>
      <c r="O12" s="153"/>
      <c r="P12" s="152"/>
      <c r="Q12" s="152"/>
      <c r="R12" s="153"/>
      <c r="S12" s="3"/>
    </row>
    <row r="13" spans="1:19" ht="15.75" customHeight="1" x14ac:dyDescent="0.25">
      <c r="A13" s="9"/>
      <c r="B13" s="166" t="s">
        <v>55</v>
      </c>
      <c r="C13" s="173" t="s">
        <v>54</v>
      </c>
      <c r="D13" s="154" t="s">
        <v>79</v>
      </c>
      <c r="E13" s="156" t="s">
        <v>78</v>
      </c>
      <c r="F13" s="139" t="s">
        <v>77</v>
      </c>
      <c r="G13" s="158" t="s">
        <v>79</v>
      </c>
      <c r="H13" s="156" t="s">
        <v>78</v>
      </c>
      <c r="I13" s="146" t="s">
        <v>77</v>
      </c>
      <c r="J13" s="154" t="s">
        <v>79</v>
      </c>
      <c r="K13" s="156" t="s">
        <v>78</v>
      </c>
      <c r="L13" s="139" t="s">
        <v>77</v>
      </c>
      <c r="M13" s="179" t="s">
        <v>79</v>
      </c>
      <c r="N13" s="156" t="s">
        <v>78</v>
      </c>
      <c r="O13" s="139" t="s">
        <v>77</v>
      </c>
      <c r="P13" s="158" t="s">
        <v>79</v>
      </c>
      <c r="Q13" s="156" t="s">
        <v>78</v>
      </c>
      <c r="R13" s="139" t="s">
        <v>77</v>
      </c>
      <c r="S13" s="3"/>
    </row>
    <row r="14" spans="1:19" ht="15.75" thickBot="1" x14ac:dyDescent="0.3">
      <c r="A14" s="9"/>
      <c r="B14" s="167"/>
      <c r="C14" s="174"/>
      <c r="D14" s="155"/>
      <c r="E14" s="157"/>
      <c r="F14" s="140"/>
      <c r="G14" s="159"/>
      <c r="H14" s="157"/>
      <c r="I14" s="147"/>
      <c r="J14" s="155"/>
      <c r="K14" s="157"/>
      <c r="L14" s="140"/>
      <c r="M14" s="180"/>
      <c r="N14" s="157"/>
      <c r="O14" s="140"/>
      <c r="P14" s="159"/>
      <c r="Q14" s="157"/>
      <c r="R14" s="140"/>
      <c r="S14" s="3"/>
    </row>
    <row r="15" spans="1:19" x14ac:dyDescent="0.25">
      <c r="A15" s="9"/>
      <c r="B15" s="97" t="s">
        <v>76</v>
      </c>
      <c r="C15" s="115" t="s">
        <v>75</v>
      </c>
      <c r="D15" s="81">
        <v>1496.8</v>
      </c>
      <c r="E15" s="80">
        <v>220.2</v>
      </c>
      <c r="F15" s="86">
        <f t="shared" ref="F15:F23" si="0">D15+E15</f>
        <v>1717</v>
      </c>
      <c r="G15" s="81">
        <f>'[1]NR 2025'!M15</f>
        <v>1400</v>
      </c>
      <c r="H15" s="80"/>
      <c r="I15" s="86">
        <f t="shared" ref="I15:I23" si="1">G15+H15</f>
        <v>1400</v>
      </c>
      <c r="J15" s="95">
        <v>1700</v>
      </c>
      <c r="K15" s="94">
        <v>210</v>
      </c>
      <c r="L15" s="93">
        <f t="shared" ref="L15:L23" si="2">J15+K15</f>
        <v>1910</v>
      </c>
      <c r="M15" s="95">
        <v>1700</v>
      </c>
      <c r="N15" s="94">
        <v>210</v>
      </c>
      <c r="O15" s="84">
        <f t="shared" ref="O15:O23" si="3">M15+N15</f>
        <v>1910</v>
      </c>
      <c r="P15" s="95">
        <v>1700</v>
      </c>
      <c r="Q15" s="94">
        <v>210</v>
      </c>
      <c r="R15" s="84">
        <f t="shared" ref="R15:R23" si="4">P15+Q15</f>
        <v>1910</v>
      </c>
      <c r="S15" s="3"/>
    </row>
    <row r="16" spans="1:19" x14ac:dyDescent="0.25">
      <c r="A16" s="9"/>
      <c r="B16" s="88" t="s">
        <v>74</v>
      </c>
      <c r="C16" s="114" t="s">
        <v>73</v>
      </c>
      <c r="D16" s="81">
        <v>5916.4</v>
      </c>
      <c r="E16" s="91"/>
      <c r="F16" s="86">
        <f t="shared" si="0"/>
        <v>5916.4</v>
      </c>
      <c r="G16" s="81">
        <f>'[1]NR 2025'!M16</f>
        <v>6141.3</v>
      </c>
      <c r="H16" s="91"/>
      <c r="I16" s="86">
        <f t="shared" si="1"/>
        <v>6141.3</v>
      </c>
      <c r="J16" s="78">
        <v>6141.3</v>
      </c>
      <c r="K16" s="77"/>
      <c r="L16" s="76">
        <f t="shared" si="2"/>
        <v>6141.3</v>
      </c>
      <c r="M16" s="78">
        <v>6141.3</v>
      </c>
      <c r="N16" s="77"/>
      <c r="O16" s="84">
        <f t="shared" si="3"/>
        <v>6141.3</v>
      </c>
      <c r="P16" s="78">
        <v>6141.3</v>
      </c>
      <c r="Q16" s="77"/>
      <c r="R16" s="84">
        <f t="shared" si="4"/>
        <v>6141.3</v>
      </c>
      <c r="S16" s="3"/>
    </row>
    <row r="17" spans="1:19" x14ac:dyDescent="0.25">
      <c r="A17" s="9"/>
      <c r="B17" s="88" t="s">
        <v>72</v>
      </c>
      <c r="C17" s="113" t="s">
        <v>71</v>
      </c>
      <c r="D17" s="81">
        <v>384.2</v>
      </c>
      <c r="E17" s="91"/>
      <c r="F17" s="86">
        <f t="shared" si="0"/>
        <v>384.2</v>
      </c>
      <c r="G17" s="81">
        <f>'[1]NR 2025'!M17</f>
        <v>1357.5</v>
      </c>
      <c r="H17" s="112"/>
      <c r="I17" s="86">
        <f t="shared" si="1"/>
        <v>1357.5</v>
      </c>
      <c r="J17" s="78">
        <v>1962.3</v>
      </c>
      <c r="K17" s="77"/>
      <c r="L17" s="76">
        <f t="shared" si="2"/>
        <v>1962.3</v>
      </c>
      <c r="M17" s="78">
        <v>0</v>
      </c>
      <c r="N17" s="77"/>
      <c r="O17" s="84">
        <f t="shared" si="3"/>
        <v>0</v>
      </c>
      <c r="P17" s="78">
        <v>0</v>
      </c>
      <c r="Q17" s="77"/>
      <c r="R17" s="84">
        <f t="shared" si="4"/>
        <v>0</v>
      </c>
      <c r="S17" s="3"/>
    </row>
    <row r="18" spans="1:19" x14ac:dyDescent="0.25">
      <c r="A18" s="9"/>
      <c r="B18" s="88" t="s">
        <v>70</v>
      </c>
      <c r="C18" s="111" t="s">
        <v>69</v>
      </c>
      <c r="D18" s="81">
        <v>48618.03</v>
      </c>
      <c r="E18" s="80"/>
      <c r="F18" s="86">
        <f t="shared" si="0"/>
        <v>48618.03</v>
      </c>
      <c r="G18" s="81">
        <f>'[1]NR 2025'!M18</f>
        <v>39837</v>
      </c>
      <c r="H18" s="80"/>
      <c r="I18" s="86">
        <f t="shared" si="1"/>
        <v>39837</v>
      </c>
      <c r="J18" s="78">
        <v>42446.7</v>
      </c>
      <c r="K18" s="77"/>
      <c r="L18" s="76">
        <f t="shared" si="2"/>
        <v>42446.7</v>
      </c>
      <c r="M18" s="78">
        <v>42446.7</v>
      </c>
      <c r="N18" s="77"/>
      <c r="O18" s="84">
        <f t="shared" si="3"/>
        <v>42446.7</v>
      </c>
      <c r="P18" s="78">
        <v>42446.7</v>
      </c>
      <c r="Q18" s="77"/>
      <c r="R18" s="84">
        <f t="shared" si="4"/>
        <v>42446.7</v>
      </c>
      <c r="S18" s="3"/>
    </row>
    <row r="19" spans="1:19" x14ac:dyDescent="0.25">
      <c r="A19" s="9"/>
      <c r="B19" s="88" t="s">
        <v>68</v>
      </c>
      <c r="C19" s="90" t="s">
        <v>67</v>
      </c>
      <c r="D19" s="81">
        <v>0</v>
      </c>
      <c r="E19" s="80"/>
      <c r="F19" s="86">
        <f t="shared" si="0"/>
        <v>0</v>
      </c>
      <c r="G19" s="81">
        <f>'[1]NR 2025'!M19</f>
        <v>550.29999999999995</v>
      </c>
      <c r="H19" s="109"/>
      <c r="I19" s="86">
        <f t="shared" si="1"/>
        <v>550.29999999999995</v>
      </c>
      <c r="J19" s="78">
        <v>339.8</v>
      </c>
      <c r="K19" s="77"/>
      <c r="L19" s="76">
        <f t="shared" si="2"/>
        <v>339.8</v>
      </c>
      <c r="M19" s="78">
        <v>339.8</v>
      </c>
      <c r="N19" s="77"/>
      <c r="O19" s="84">
        <f t="shared" si="3"/>
        <v>339.8</v>
      </c>
      <c r="P19" s="78">
        <v>339.8</v>
      </c>
      <c r="Q19" s="77"/>
      <c r="R19" s="84">
        <f t="shared" si="4"/>
        <v>339.8</v>
      </c>
      <c r="S19" s="3"/>
    </row>
    <row r="20" spans="1:19" x14ac:dyDescent="0.25">
      <c r="A20" s="9"/>
      <c r="B20" s="88" t="s">
        <v>66</v>
      </c>
      <c r="C20" s="110" t="s">
        <v>65</v>
      </c>
      <c r="D20" s="81">
        <v>693.4</v>
      </c>
      <c r="E20" s="80"/>
      <c r="F20" s="86">
        <f t="shared" si="0"/>
        <v>693.4</v>
      </c>
      <c r="G20" s="81">
        <f>'[1]NR 2025'!M20</f>
        <v>50</v>
      </c>
      <c r="H20" s="109"/>
      <c r="I20" s="86">
        <f t="shared" si="1"/>
        <v>50</v>
      </c>
      <c r="J20" s="78">
        <v>190</v>
      </c>
      <c r="K20" s="77"/>
      <c r="L20" s="76">
        <f t="shared" si="2"/>
        <v>190</v>
      </c>
      <c r="M20" s="78">
        <v>190</v>
      </c>
      <c r="N20" s="77"/>
      <c r="O20" s="84">
        <f t="shared" si="3"/>
        <v>190</v>
      </c>
      <c r="P20" s="78">
        <v>190</v>
      </c>
      <c r="Q20" s="77"/>
      <c r="R20" s="84">
        <f t="shared" si="4"/>
        <v>190</v>
      </c>
      <c r="S20" s="3"/>
    </row>
    <row r="21" spans="1:19" x14ac:dyDescent="0.25">
      <c r="A21" s="9"/>
      <c r="B21" s="88" t="s">
        <v>64</v>
      </c>
      <c r="C21" s="87" t="s">
        <v>63</v>
      </c>
      <c r="D21" s="81">
        <v>0</v>
      </c>
      <c r="E21" s="80"/>
      <c r="F21" s="86">
        <f t="shared" si="0"/>
        <v>0</v>
      </c>
      <c r="G21" s="81">
        <f>'[1]NR 2025'!M21</f>
        <v>150</v>
      </c>
      <c r="H21" s="108">
        <v>120</v>
      </c>
      <c r="I21" s="86">
        <f t="shared" si="1"/>
        <v>270</v>
      </c>
      <c r="J21" s="78">
        <v>50</v>
      </c>
      <c r="K21" s="77"/>
      <c r="L21" s="76">
        <f t="shared" si="2"/>
        <v>50</v>
      </c>
      <c r="M21" s="78">
        <v>50</v>
      </c>
      <c r="N21" s="77"/>
      <c r="O21" s="84">
        <f t="shared" si="3"/>
        <v>50</v>
      </c>
      <c r="P21" s="78">
        <v>50</v>
      </c>
      <c r="Q21" s="77"/>
      <c r="R21" s="84">
        <f t="shared" si="4"/>
        <v>50</v>
      </c>
      <c r="S21" s="3"/>
    </row>
    <row r="22" spans="1:19" x14ac:dyDescent="0.25">
      <c r="A22" s="9"/>
      <c r="B22" s="88" t="s">
        <v>62</v>
      </c>
      <c r="C22" s="87" t="s">
        <v>61</v>
      </c>
      <c r="D22" s="81">
        <v>0</v>
      </c>
      <c r="E22" s="80">
        <v>184.6</v>
      </c>
      <c r="F22" s="86">
        <f t="shared" si="0"/>
        <v>184.6</v>
      </c>
      <c r="G22" s="81">
        <f>'[1]NR 2025'!M22</f>
        <v>0</v>
      </c>
      <c r="H22" s="108">
        <v>120</v>
      </c>
      <c r="I22" s="86">
        <f t="shared" si="1"/>
        <v>120</v>
      </c>
      <c r="J22" s="78">
        <v>0</v>
      </c>
      <c r="K22" s="77">
        <v>200</v>
      </c>
      <c r="L22" s="76">
        <f t="shared" si="2"/>
        <v>200</v>
      </c>
      <c r="M22" s="78">
        <v>0</v>
      </c>
      <c r="N22" s="77">
        <v>200</v>
      </c>
      <c r="O22" s="84">
        <f t="shared" si="3"/>
        <v>200</v>
      </c>
      <c r="P22" s="78">
        <v>0</v>
      </c>
      <c r="Q22" s="77">
        <v>200</v>
      </c>
      <c r="R22" s="84">
        <f t="shared" si="4"/>
        <v>200</v>
      </c>
      <c r="S22" s="3"/>
    </row>
    <row r="23" spans="1:19" ht="15.75" thickBot="1" x14ac:dyDescent="0.3">
      <c r="A23" s="9"/>
      <c r="B23" s="107" t="s">
        <v>60</v>
      </c>
      <c r="C23" s="106" t="s">
        <v>59</v>
      </c>
      <c r="D23" s="81">
        <v>0</v>
      </c>
      <c r="E23" s="80"/>
      <c r="F23" s="79">
        <f t="shared" si="0"/>
        <v>0</v>
      </c>
      <c r="G23" s="81">
        <f>'[1]NR 2025'!M23</f>
        <v>0</v>
      </c>
      <c r="H23" s="105"/>
      <c r="I23" s="79">
        <f t="shared" si="1"/>
        <v>0</v>
      </c>
      <c r="J23" s="78">
        <v>0</v>
      </c>
      <c r="K23" s="77"/>
      <c r="L23" s="76">
        <f t="shared" si="2"/>
        <v>0</v>
      </c>
      <c r="M23" s="78">
        <v>0</v>
      </c>
      <c r="N23" s="77"/>
      <c r="O23" s="74">
        <f t="shared" si="3"/>
        <v>0</v>
      </c>
      <c r="P23" s="78">
        <v>0</v>
      </c>
      <c r="Q23" s="77"/>
      <c r="R23" s="74">
        <f t="shared" si="4"/>
        <v>0</v>
      </c>
      <c r="S23" s="3"/>
    </row>
    <row r="24" spans="1:19" ht="15.75" thickBot="1" x14ac:dyDescent="0.3">
      <c r="A24" s="9"/>
      <c r="B24" s="73" t="s">
        <v>58</v>
      </c>
      <c r="C24" s="104" t="s">
        <v>57</v>
      </c>
      <c r="D24" s="100">
        <f t="shared" ref="D24:L24" si="5">SUM(D15:D21)</f>
        <v>57108.83</v>
      </c>
      <c r="E24" s="100">
        <f t="shared" si="5"/>
        <v>220.2</v>
      </c>
      <c r="F24" s="100">
        <f t="shared" si="5"/>
        <v>57329.03</v>
      </c>
      <c r="G24" s="100">
        <f t="shared" si="5"/>
        <v>49486.100000000006</v>
      </c>
      <c r="H24" s="100">
        <f t="shared" si="5"/>
        <v>120</v>
      </c>
      <c r="I24" s="103">
        <f t="shared" si="5"/>
        <v>49606.100000000006</v>
      </c>
      <c r="J24" s="102">
        <f t="shared" si="5"/>
        <v>52830.1</v>
      </c>
      <c r="K24" s="102">
        <f t="shared" si="5"/>
        <v>210</v>
      </c>
      <c r="L24" s="102">
        <f t="shared" si="5"/>
        <v>53040.1</v>
      </c>
      <c r="M24" s="101">
        <f>SUM(M15:M23)</f>
        <v>50867.8</v>
      </c>
      <c r="N24" s="100">
        <f>SUM(N15:N21)</f>
        <v>210</v>
      </c>
      <c r="O24" s="100">
        <f>SUM(O15:O21)</f>
        <v>51077.8</v>
      </c>
      <c r="P24" s="100">
        <f>SUM(P15:P21)</f>
        <v>50867.8</v>
      </c>
      <c r="Q24" s="100">
        <f>SUM(Q15:Q21)</f>
        <v>210</v>
      </c>
      <c r="R24" s="100">
        <f>SUM(R15:R21)</f>
        <v>51077.8</v>
      </c>
      <c r="S24" s="3"/>
    </row>
    <row r="25" spans="1:19" ht="15.75" customHeight="1" thickBot="1" x14ac:dyDescent="0.3">
      <c r="A25" s="9"/>
      <c r="B25" s="99"/>
      <c r="C25" s="98" t="s">
        <v>56</v>
      </c>
      <c r="D25" s="142"/>
      <c r="E25" s="142"/>
      <c r="F25" s="143"/>
      <c r="G25" s="142"/>
      <c r="H25" s="142"/>
      <c r="I25" s="142"/>
      <c r="J25" s="141"/>
      <c r="K25" s="142"/>
      <c r="L25" s="143"/>
      <c r="M25" s="142"/>
      <c r="N25" s="142"/>
      <c r="O25" s="143"/>
      <c r="P25" s="142"/>
      <c r="Q25" s="142"/>
      <c r="R25" s="143"/>
      <c r="S25" s="3"/>
    </row>
    <row r="26" spans="1:19" x14ac:dyDescent="0.25">
      <c r="A26" s="9"/>
      <c r="B26" s="166" t="s">
        <v>55</v>
      </c>
      <c r="C26" s="173" t="s">
        <v>54</v>
      </c>
      <c r="D26" s="160" t="s">
        <v>53</v>
      </c>
      <c r="E26" s="162" t="s">
        <v>52</v>
      </c>
      <c r="F26" s="164" t="s">
        <v>51</v>
      </c>
      <c r="G26" s="168" t="s">
        <v>53</v>
      </c>
      <c r="H26" s="160" t="s">
        <v>52</v>
      </c>
      <c r="I26" s="184" t="s">
        <v>51</v>
      </c>
      <c r="J26" s="182" t="s">
        <v>53</v>
      </c>
      <c r="K26" s="162" t="s">
        <v>52</v>
      </c>
      <c r="L26" s="164" t="s">
        <v>51</v>
      </c>
      <c r="M26" s="182" t="s">
        <v>53</v>
      </c>
      <c r="N26" s="162" t="s">
        <v>52</v>
      </c>
      <c r="O26" s="164" t="s">
        <v>51</v>
      </c>
      <c r="P26" s="168" t="s">
        <v>53</v>
      </c>
      <c r="Q26" s="162" t="s">
        <v>52</v>
      </c>
      <c r="R26" s="164" t="s">
        <v>51</v>
      </c>
      <c r="S26" s="3"/>
    </row>
    <row r="27" spans="1:19" ht="15.75" thickBot="1" x14ac:dyDescent="0.3">
      <c r="A27" s="9"/>
      <c r="B27" s="167"/>
      <c r="C27" s="174"/>
      <c r="D27" s="161"/>
      <c r="E27" s="163"/>
      <c r="F27" s="165"/>
      <c r="G27" s="169"/>
      <c r="H27" s="161"/>
      <c r="I27" s="185"/>
      <c r="J27" s="183"/>
      <c r="K27" s="163"/>
      <c r="L27" s="165"/>
      <c r="M27" s="183"/>
      <c r="N27" s="163"/>
      <c r="O27" s="165"/>
      <c r="P27" s="169"/>
      <c r="Q27" s="163"/>
      <c r="R27" s="165"/>
      <c r="S27" s="3"/>
    </row>
    <row r="28" spans="1:19" x14ac:dyDescent="0.25">
      <c r="A28" s="9"/>
      <c r="B28" s="97" t="s">
        <v>50</v>
      </c>
      <c r="C28" s="96" t="s">
        <v>49</v>
      </c>
      <c r="D28" s="133">
        <v>547.4</v>
      </c>
      <c r="E28" s="133"/>
      <c r="F28" s="138">
        <v>547.4</v>
      </c>
      <c r="G28" s="81">
        <v>865.4</v>
      </c>
      <c r="H28" s="80"/>
      <c r="I28" s="84">
        <f t="shared" ref="I28:I38" si="6">G28+H28</f>
        <v>865.4</v>
      </c>
      <c r="J28" s="133">
        <v>665.4</v>
      </c>
      <c r="K28" s="133"/>
      <c r="L28" s="93">
        <f t="shared" ref="L28:L38" si="7">J28+K28</f>
        <v>665.4</v>
      </c>
      <c r="M28" s="133">
        <v>665.4</v>
      </c>
      <c r="N28" s="133"/>
      <c r="O28" s="84">
        <f t="shared" ref="O28:O38" si="8">M28+N28</f>
        <v>665.4</v>
      </c>
      <c r="P28" s="133">
        <v>665.4</v>
      </c>
      <c r="Q28" s="133"/>
      <c r="R28" s="84">
        <f t="shared" ref="R28:R38" si="9">P28+Q28</f>
        <v>665.4</v>
      </c>
      <c r="S28" s="3"/>
    </row>
    <row r="29" spans="1:19" x14ac:dyDescent="0.25">
      <c r="A29" s="9"/>
      <c r="B29" s="88" t="s">
        <v>48</v>
      </c>
      <c r="C29" s="92" t="s">
        <v>47</v>
      </c>
      <c r="D29" s="85">
        <v>2028.3999999999999</v>
      </c>
      <c r="E29" s="132"/>
      <c r="F29" s="137">
        <v>2028.3999999999999</v>
      </c>
      <c r="G29" s="81">
        <v>2265.5</v>
      </c>
      <c r="H29" s="80"/>
      <c r="I29" s="84">
        <f t="shared" si="6"/>
        <v>2265.5</v>
      </c>
      <c r="J29" s="85">
        <v>2050.1999999999998</v>
      </c>
      <c r="K29" s="132">
        <v>3.2</v>
      </c>
      <c r="L29" s="76">
        <f t="shared" si="7"/>
        <v>2053.3999999999996</v>
      </c>
      <c r="M29" s="85">
        <v>2040.2</v>
      </c>
      <c r="N29" s="132">
        <v>3.2</v>
      </c>
      <c r="O29" s="84">
        <f t="shared" si="8"/>
        <v>2043.4</v>
      </c>
      <c r="P29" s="85">
        <v>2040.2</v>
      </c>
      <c r="Q29" s="132">
        <v>3.2</v>
      </c>
      <c r="R29" s="84">
        <f t="shared" si="9"/>
        <v>2043.4</v>
      </c>
      <c r="S29" s="3"/>
    </row>
    <row r="30" spans="1:19" x14ac:dyDescent="0.25">
      <c r="A30" s="9"/>
      <c r="B30" s="88" t="s">
        <v>46</v>
      </c>
      <c r="C30" s="87" t="s">
        <v>45</v>
      </c>
      <c r="D30" s="85">
        <v>2055.6</v>
      </c>
      <c r="E30" s="85">
        <v>77.599999999999994</v>
      </c>
      <c r="F30" s="136">
        <v>2133.1999999999998</v>
      </c>
      <c r="G30" s="81">
        <v>2751.3</v>
      </c>
      <c r="H30" s="80">
        <v>120</v>
      </c>
      <c r="I30" s="84">
        <f t="shared" si="6"/>
        <v>2871.3</v>
      </c>
      <c r="J30" s="85">
        <v>2701.3</v>
      </c>
      <c r="K30" s="85">
        <v>201.7</v>
      </c>
      <c r="L30" s="76">
        <f t="shared" si="7"/>
        <v>2903</v>
      </c>
      <c r="M30" s="85">
        <v>2701.3</v>
      </c>
      <c r="N30" s="85">
        <v>201.7</v>
      </c>
      <c r="O30" s="84">
        <f t="shared" si="8"/>
        <v>2903</v>
      </c>
      <c r="P30" s="85">
        <v>2701.3</v>
      </c>
      <c r="Q30" s="85">
        <v>201.7</v>
      </c>
      <c r="R30" s="84">
        <f t="shared" si="9"/>
        <v>2903</v>
      </c>
      <c r="S30" s="3"/>
    </row>
    <row r="31" spans="1:19" x14ac:dyDescent="0.25">
      <c r="A31" s="9"/>
      <c r="B31" s="88" t="s">
        <v>44</v>
      </c>
      <c r="C31" s="87" t="s">
        <v>43</v>
      </c>
      <c r="D31" s="85">
        <v>3631.6</v>
      </c>
      <c r="E31" s="85"/>
      <c r="F31" s="136">
        <v>3631.6</v>
      </c>
      <c r="G31" s="81">
        <v>1865.4</v>
      </c>
      <c r="H31" s="80"/>
      <c r="I31" s="84">
        <f t="shared" si="6"/>
        <v>1865.4</v>
      </c>
      <c r="J31" s="85">
        <v>2292.9</v>
      </c>
      <c r="K31" s="85"/>
      <c r="L31" s="76">
        <f t="shared" si="7"/>
        <v>2292.9</v>
      </c>
      <c r="M31" s="85">
        <v>1031.9000000000001</v>
      </c>
      <c r="N31" s="85"/>
      <c r="O31" s="84">
        <f t="shared" si="8"/>
        <v>1031.9000000000001</v>
      </c>
      <c r="P31" s="85">
        <v>1031.9000000000001</v>
      </c>
      <c r="Q31" s="85"/>
      <c r="R31" s="84">
        <f t="shared" si="9"/>
        <v>1031.9000000000001</v>
      </c>
      <c r="S31" s="3"/>
    </row>
    <row r="32" spans="1:19" x14ac:dyDescent="0.25">
      <c r="A32" s="9"/>
      <c r="B32" s="88" t="s">
        <v>42</v>
      </c>
      <c r="C32" s="87" t="s">
        <v>41</v>
      </c>
      <c r="D32" s="85">
        <v>33339.499999999993</v>
      </c>
      <c r="E32" s="85"/>
      <c r="F32" s="136">
        <v>33339.499999999993</v>
      </c>
      <c r="G32" s="81">
        <v>29277.699999999997</v>
      </c>
      <c r="H32" s="80"/>
      <c r="I32" s="84">
        <f t="shared" si="6"/>
        <v>29277.699999999997</v>
      </c>
      <c r="J32" s="85">
        <v>31561</v>
      </c>
      <c r="K32" s="85">
        <v>3.8</v>
      </c>
      <c r="L32" s="76">
        <f t="shared" si="7"/>
        <v>31564.799999999999</v>
      </c>
      <c r="M32" s="85">
        <v>31334.799999999999</v>
      </c>
      <c r="N32" s="85">
        <v>3.8</v>
      </c>
      <c r="O32" s="84">
        <f t="shared" si="8"/>
        <v>31338.6</v>
      </c>
      <c r="P32" s="85">
        <v>31334.799999999999</v>
      </c>
      <c r="Q32" s="85">
        <v>3.8</v>
      </c>
      <c r="R32" s="84">
        <f t="shared" si="9"/>
        <v>31338.6</v>
      </c>
      <c r="S32" s="3"/>
    </row>
    <row r="33" spans="1:19" x14ac:dyDescent="0.25">
      <c r="A33" s="9"/>
      <c r="B33" s="88" t="s">
        <v>40</v>
      </c>
      <c r="C33" s="90" t="s">
        <v>39</v>
      </c>
      <c r="D33" s="85">
        <v>31741.3</v>
      </c>
      <c r="E33" s="85"/>
      <c r="F33" s="136">
        <v>31741.3</v>
      </c>
      <c r="G33" s="81">
        <v>28717.699999999997</v>
      </c>
      <c r="H33" s="80"/>
      <c r="I33" s="84">
        <f t="shared" si="6"/>
        <v>28717.699999999997</v>
      </c>
      <c r="J33" s="85">
        <v>30981</v>
      </c>
      <c r="K33" s="85">
        <v>3.8</v>
      </c>
      <c r="L33" s="76">
        <f t="shared" si="7"/>
        <v>30984.799999999999</v>
      </c>
      <c r="M33" s="85">
        <v>30754.799999999999</v>
      </c>
      <c r="N33" s="85">
        <v>3.8</v>
      </c>
      <c r="O33" s="84">
        <f t="shared" si="8"/>
        <v>30758.6</v>
      </c>
      <c r="P33" s="85">
        <v>30754.799999999999</v>
      </c>
      <c r="Q33" s="85">
        <v>3.8</v>
      </c>
      <c r="R33" s="84">
        <f t="shared" si="9"/>
        <v>30758.6</v>
      </c>
      <c r="S33" s="3"/>
    </row>
    <row r="34" spans="1:19" x14ac:dyDescent="0.25">
      <c r="A34" s="9"/>
      <c r="B34" s="88" t="s">
        <v>38</v>
      </c>
      <c r="C34" s="89" t="s">
        <v>37</v>
      </c>
      <c r="D34" s="85">
        <v>1598.2</v>
      </c>
      <c r="E34" s="85"/>
      <c r="F34" s="136">
        <v>1598.2</v>
      </c>
      <c r="G34" s="81">
        <v>560</v>
      </c>
      <c r="H34" s="80"/>
      <c r="I34" s="84">
        <f t="shared" si="6"/>
        <v>560</v>
      </c>
      <c r="J34" s="85">
        <v>580</v>
      </c>
      <c r="K34" s="85"/>
      <c r="L34" s="76">
        <f t="shared" si="7"/>
        <v>580</v>
      </c>
      <c r="M34" s="85">
        <v>580</v>
      </c>
      <c r="N34" s="85"/>
      <c r="O34" s="84">
        <f t="shared" si="8"/>
        <v>580</v>
      </c>
      <c r="P34" s="85">
        <v>580</v>
      </c>
      <c r="Q34" s="85"/>
      <c r="R34" s="84">
        <f t="shared" si="9"/>
        <v>580</v>
      </c>
      <c r="S34" s="3"/>
    </row>
    <row r="35" spans="1:19" x14ac:dyDescent="0.25">
      <c r="A35" s="9"/>
      <c r="B35" s="88" t="s">
        <v>36</v>
      </c>
      <c r="C35" s="87" t="s">
        <v>35</v>
      </c>
      <c r="D35" s="85">
        <v>10660.73</v>
      </c>
      <c r="E35" s="85"/>
      <c r="F35" s="136">
        <v>10660.73</v>
      </c>
      <c r="G35" s="81">
        <v>10325</v>
      </c>
      <c r="H35" s="80"/>
      <c r="I35" s="84">
        <f t="shared" si="6"/>
        <v>10325</v>
      </c>
      <c r="J35" s="85">
        <v>10565.099999999999</v>
      </c>
      <c r="K35" s="85">
        <v>1.3</v>
      </c>
      <c r="L35" s="76">
        <f t="shared" si="7"/>
        <v>10566.399999999998</v>
      </c>
      <c r="M35" s="85">
        <v>10486.3</v>
      </c>
      <c r="N35" s="85">
        <v>1.3</v>
      </c>
      <c r="O35" s="84">
        <f t="shared" si="8"/>
        <v>10487.599999999999</v>
      </c>
      <c r="P35" s="85">
        <v>10486.3</v>
      </c>
      <c r="Q35" s="85">
        <v>1.3</v>
      </c>
      <c r="R35" s="84">
        <f t="shared" si="9"/>
        <v>10487.599999999999</v>
      </c>
      <c r="S35" s="3"/>
    </row>
    <row r="36" spans="1:19" x14ac:dyDescent="0.25">
      <c r="A36" s="9"/>
      <c r="B36" s="88" t="s">
        <v>34</v>
      </c>
      <c r="C36" s="87" t="s">
        <v>33</v>
      </c>
      <c r="D36" s="85">
        <v>0</v>
      </c>
      <c r="E36" s="85"/>
      <c r="F36" s="136">
        <v>0</v>
      </c>
      <c r="G36" s="81">
        <v>0</v>
      </c>
      <c r="H36" s="80"/>
      <c r="I36" s="84">
        <f t="shared" si="6"/>
        <v>0</v>
      </c>
      <c r="J36" s="85">
        <v>0</v>
      </c>
      <c r="K36" s="85"/>
      <c r="L36" s="76">
        <f t="shared" si="7"/>
        <v>0</v>
      </c>
      <c r="M36" s="85">
        <v>0</v>
      </c>
      <c r="N36" s="85"/>
      <c r="O36" s="84">
        <f t="shared" si="8"/>
        <v>0</v>
      </c>
      <c r="P36" s="85">
        <v>0</v>
      </c>
      <c r="Q36" s="85"/>
      <c r="R36" s="84">
        <f t="shared" si="9"/>
        <v>0</v>
      </c>
      <c r="S36" s="3"/>
    </row>
    <row r="37" spans="1:19" x14ac:dyDescent="0.25">
      <c r="A37" s="9"/>
      <c r="B37" s="88" t="s">
        <v>32</v>
      </c>
      <c r="C37" s="87" t="s">
        <v>31</v>
      </c>
      <c r="D37" s="85">
        <v>1325.9</v>
      </c>
      <c r="E37" s="85"/>
      <c r="F37" s="136">
        <v>1325.9</v>
      </c>
      <c r="G37" s="81">
        <v>1257</v>
      </c>
      <c r="H37" s="80"/>
      <c r="I37" s="84">
        <f t="shared" si="6"/>
        <v>1257</v>
      </c>
      <c r="J37" s="85">
        <v>1023.3</v>
      </c>
      <c r="K37" s="85"/>
      <c r="L37" s="76">
        <f t="shared" si="7"/>
        <v>1023.3</v>
      </c>
      <c r="M37" s="85">
        <v>1023.3</v>
      </c>
      <c r="N37" s="85"/>
      <c r="O37" s="84">
        <f t="shared" si="8"/>
        <v>1023.3</v>
      </c>
      <c r="P37" s="85">
        <v>1023.3</v>
      </c>
      <c r="Q37" s="85"/>
      <c r="R37" s="84">
        <f t="shared" si="9"/>
        <v>1023.3</v>
      </c>
      <c r="S37" s="3"/>
    </row>
    <row r="38" spans="1:19" ht="15.75" thickBot="1" x14ac:dyDescent="0.3">
      <c r="A38" s="9"/>
      <c r="B38" s="83" t="s">
        <v>30</v>
      </c>
      <c r="C38" s="82" t="s">
        <v>29</v>
      </c>
      <c r="D38" s="85">
        <v>3368.5</v>
      </c>
      <c r="E38" s="75"/>
      <c r="F38" s="135">
        <v>3368.5</v>
      </c>
      <c r="G38" s="81">
        <v>878.8</v>
      </c>
      <c r="H38" s="80"/>
      <c r="I38" s="134">
        <f t="shared" si="6"/>
        <v>878.8</v>
      </c>
      <c r="J38" s="75">
        <v>1970.9</v>
      </c>
      <c r="K38" s="75"/>
      <c r="L38" s="76">
        <f t="shared" si="7"/>
        <v>1970.9</v>
      </c>
      <c r="M38" s="75">
        <v>1584.6</v>
      </c>
      <c r="N38" s="75"/>
      <c r="O38" s="74">
        <f t="shared" si="8"/>
        <v>1584.6</v>
      </c>
      <c r="P38" s="75">
        <v>1584.6</v>
      </c>
      <c r="Q38" s="75"/>
      <c r="R38" s="74">
        <f t="shared" si="9"/>
        <v>1584.6</v>
      </c>
      <c r="S38" s="3"/>
    </row>
    <row r="39" spans="1:19" ht="15.75" thickBot="1" x14ac:dyDescent="0.3">
      <c r="A39" s="9"/>
      <c r="B39" s="73" t="s">
        <v>28</v>
      </c>
      <c r="C39" s="72" t="s">
        <v>27</v>
      </c>
      <c r="D39" s="70">
        <f>SUM(D28:D32)+SUM(D35:D38)</f>
        <v>56957.62999999999</v>
      </c>
      <c r="E39" s="70">
        <f>SUM(E28:E32)+SUM(E35:E38)</f>
        <v>77.599999999999994</v>
      </c>
      <c r="F39" s="69">
        <f>SUM(F35:F38)+SUM(F28:F32)</f>
        <v>57035.229999999989</v>
      </c>
      <c r="G39" s="70">
        <f>SUM(G28:G32)+SUM(G35:G38)</f>
        <v>49486.099999999991</v>
      </c>
      <c r="H39" s="70">
        <f>SUM(H28:H32)+SUM(H35:H38)</f>
        <v>120</v>
      </c>
      <c r="I39" s="71">
        <f>SUM(I35:I38)+SUM(I28:I32)</f>
        <v>49606.099999999991</v>
      </c>
      <c r="J39" s="70">
        <f>SUM(J28:J32)+SUM(J35:J38)</f>
        <v>52830.1</v>
      </c>
      <c r="K39" s="70">
        <f>SUM(K28:K32)+SUM(K35:K38)</f>
        <v>210</v>
      </c>
      <c r="L39" s="69">
        <f>SUM(L35:L38)+SUM(L28:L32)</f>
        <v>53040.1</v>
      </c>
      <c r="M39" s="70">
        <f>SUM(M28:M32)+SUM(M35:M38)</f>
        <v>50867.799999999996</v>
      </c>
      <c r="N39" s="70">
        <f>SUM(N28:N32)+SUM(N35:N38)</f>
        <v>210</v>
      </c>
      <c r="O39" s="69">
        <f>SUM(O35:O38)+SUM(O28:O32)</f>
        <v>51077.8</v>
      </c>
      <c r="P39" s="70">
        <f>SUM(P28:P32)+SUM(P35:P38)</f>
        <v>50867.799999999996</v>
      </c>
      <c r="Q39" s="70">
        <f>SUM(Q28:Q32)+SUM(Q35:Q38)</f>
        <v>210</v>
      </c>
      <c r="R39" s="69">
        <f>SUM(R35:R38)+SUM(R28:R32)</f>
        <v>51077.8</v>
      </c>
      <c r="S39" s="3"/>
    </row>
    <row r="40" spans="1:19" ht="19.5" thickBot="1" x14ac:dyDescent="0.35">
      <c r="A40" s="9"/>
      <c r="B40" s="68" t="s">
        <v>26</v>
      </c>
      <c r="C40" s="67" t="s">
        <v>25</v>
      </c>
      <c r="D40" s="65">
        <f t="shared" ref="D40:R40" si="10">D24-D39</f>
        <v>151.20000000001164</v>
      </c>
      <c r="E40" s="65">
        <f t="shared" si="10"/>
        <v>142.6</v>
      </c>
      <c r="F40" s="64">
        <f t="shared" si="10"/>
        <v>293.80000000001019</v>
      </c>
      <c r="G40" s="131">
        <f t="shared" si="10"/>
        <v>0</v>
      </c>
      <c r="H40" s="131">
        <f t="shared" si="10"/>
        <v>0</v>
      </c>
      <c r="I40" s="130">
        <f t="shared" si="10"/>
        <v>0</v>
      </c>
      <c r="J40" s="65">
        <f t="shared" si="10"/>
        <v>0</v>
      </c>
      <c r="K40" s="65">
        <f t="shared" si="10"/>
        <v>0</v>
      </c>
      <c r="L40" s="64">
        <f t="shared" si="10"/>
        <v>0</v>
      </c>
      <c r="M40" s="66">
        <f t="shared" si="10"/>
        <v>0</v>
      </c>
      <c r="N40" s="65">
        <f t="shared" si="10"/>
        <v>0</v>
      </c>
      <c r="O40" s="64">
        <f t="shared" si="10"/>
        <v>0</v>
      </c>
      <c r="P40" s="65">
        <f t="shared" si="10"/>
        <v>0</v>
      </c>
      <c r="Q40" s="65">
        <f t="shared" si="10"/>
        <v>0</v>
      </c>
      <c r="R40" s="64">
        <f t="shared" si="10"/>
        <v>0</v>
      </c>
      <c r="S40" s="3"/>
    </row>
    <row r="41" spans="1:19" ht="15.75" thickBot="1" x14ac:dyDescent="0.3">
      <c r="A41" s="9"/>
      <c r="B41" s="63" t="s">
        <v>24</v>
      </c>
      <c r="C41" s="62" t="s">
        <v>23</v>
      </c>
      <c r="D41" s="57"/>
      <c r="E41" s="61"/>
      <c r="F41" s="55">
        <f>F40-D16</f>
        <v>-5622.5999999999894</v>
      </c>
      <c r="G41" s="57"/>
      <c r="H41" s="56"/>
      <c r="I41" s="60">
        <f>I40-G16</f>
        <v>-6141.3</v>
      </c>
      <c r="J41" s="59"/>
      <c r="K41" s="56"/>
      <c r="L41" s="55">
        <f>L40-J16</f>
        <v>-6141.3</v>
      </c>
      <c r="M41" s="58"/>
      <c r="N41" s="56"/>
      <c r="O41" s="55">
        <f>O40-M16</f>
        <v>-6141.3</v>
      </c>
      <c r="P41" s="57"/>
      <c r="Q41" s="56"/>
      <c r="R41" s="55">
        <f>R40-P16</f>
        <v>-6141.3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0" t="s">
        <v>22</v>
      </c>
      <c r="D43" s="53" t="s">
        <v>21</v>
      </c>
      <c r="E43" s="33"/>
      <c r="F43" s="32"/>
      <c r="G43" s="53" t="s">
        <v>20</v>
      </c>
      <c r="H43" s="33"/>
      <c r="I43" s="33"/>
      <c r="J43" s="53" t="s">
        <v>19</v>
      </c>
      <c r="K43" s="33"/>
      <c r="L43" s="33"/>
      <c r="M43" s="53" t="s">
        <v>18</v>
      </c>
      <c r="N43" s="44"/>
      <c r="O43" s="44"/>
      <c r="P43" s="53" t="s">
        <v>18</v>
      </c>
      <c r="Q43" s="44"/>
      <c r="R43" s="44"/>
      <c r="S43" s="44"/>
    </row>
    <row r="44" spans="1:19" ht="15.75" thickBot="1" x14ac:dyDescent="0.3">
      <c r="A44" s="9"/>
      <c r="B44" s="51"/>
      <c r="C44" s="171"/>
      <c r="D44" s="52">
        <v>585</v>
      </c>
      <c r="E44" s="33"/>
      <c r="F44" s="32"/>
      <c r="G44" s="52">
        <v>585</v>
      </c>
      <c r="H44" s="47"/>
      <c r="I44" s="47"/>
      <c r="J44" s="52">
        <v>585</v>
      </c>
      <c r="K44" s="47"/>
      <c r="L44" s="47"/>
      <c r="M44" s="52">
        <v>585</v>
      </c>
      <c r="N44" s="3"/>
      <c r="O44" s="3"/>
      <c r="P44" s="52">
        <v>585</v>
      </c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0" t="s">
        <v>17</v>
      </c>
      <c r="D46" s="49" t="s">
        <v>16</v>
      </c>
      <c r="E46" s="48" t="s">
        <v>15</v>
      </c>
      <c r="F46" s="32"/>
      <c r="G46" s="49" t="s">
        <v>16</v>
      </c>
      <c r="H46" s="48" t="s">
        <v>15</v>
      </c>
      <c r="I46" s="44"/>
      <c r="J46" s="49" t="s">
        <v>16</v>
      </c>
      <c r="K46" s="48" t="s">
        <v>15</v>
      </c>
      <c r="L46" s="50"/>
      <c r="M46" s="49" t="s">
        <v>16</v>
      </c>
      <c r="N46" s="48" t="s">
        <v>15</v>
      </c>
      <c r="O46" s="44"/>
      <c r="P46" s="49" t="s">
        <v>16</v>
      </c>
      <c r="Q46" s="48" t="s">
        <v>15</v>
      </c>
      <c r="R46" s="44"/>
      <c r="S46" s="44"/>
    </row>
    <row r="47" spans="1:19" ht="15.75" thickBot="1" x14ac:dyDescent="0.3">
      <c r="A47" s="9"/>
      <c r="B47" s="35"/>
      <c r="C47" s="172"/>
      <c r="D47" s="46">
        <v>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14</v>
      </c>
      <c r="D49" s="38" t="s">
        <v>8</v>
      </c>
      <c r="E49" s="33"/>
      <c r="F49" s="3"/>
      <c r="G49" s="38" t="s">
        <v>13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92</v>
      </c>
      <c r="D50" s="41">
        <f>SUM(D51:D54)</f>
        <v>8384.7000000000007</v>
      </c>
      <c r="E50" s="33"/>
      <c r="F50" s="3"/>
      <c r="G50" s="41">
        <f>SUM(G51:G54)</f>
        <v>7492.5800000000008</v>
      </c>
      <c r="H50" s="3"/>
      <c r="I50" s="3"/>
      <c r="J50" s="41">
        <f>SUM(J51:J54)</f>
        <v>1824.1800000000014</v>
      </c>
      <c r="K50" s="3"/>
      <c r="L50" s="42"/>
      <c r="M50" s="41">
        <f>SUM(M51:M54)</f>
        <v>1962.0000000000002</v>
      </c>
      <c r="N50" s="42"/>
      <c r="O50" s="42"/>
      <c r="P50" s="41">
        <f>SUM(P51:P54)</f>
        <v>2120.3000000000002</v>
      </c>
      <c r="Q50" s="3"/>
      <c r="R50" s="3"/>
      <c r="S50" s="3"/>
    </row>
    <row r="51" spans="1:19" x14ac:dyDescent="0.25">
      <c r="A51" s="9"/>
      <c r="B51" s="35"/>
      <c r="C51" s="37" t="s">
        <v>95</v>
      </c>
      <c r="D51" s="41">
        <v>7237.3</v>
      </c>
      <c r="E51" s="33"/>
      <c r="F51" s="3"/>
      <c r="G51" s="41">
        <v>6309.6000000000013</v>
      </c>
      <c r="H51" s="3"/>
      <c r="I51" s="3"/>
      <c r="J51" s="41">
        <v>775.40000000000146</v>
      </c>
      <c r="K51" s="3"/>
      <c r="L51" s="42"/>
      <c r="M51" s="41">
        <v>925.4</v>
      </c>
      <c r="N51" s="42"/>
      <c r="O51" s="42"/>
      <c r="P51" s="41">
        <v>1043.9000000000001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667.90000000000009</v>
      </c>
      <c r="E52" s="33"/>
      <c r="F52" s="3"/>
      <c r="G52" s="41">
        <v>726.7</v>
      </c>
      <c r="H52" s="3"/>
      <c r="I52" s="3"/>
      <c r="J52" s="41">
        <v>625</v>
      </c>
      <c r="K52" s="3"/>
      <c r="L52" s="42"/>
      <c r="M52" s="41">
        <v>615</v>
      </c>
      <c r="N52" s="42"/>
      <c r="O52" s="42"/>
      <c r="P52" s="41">
        <v>625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148.1</v>
      </c>
      <c r="E53" s="33"/>
      <c r="F53" s="3"/>
      <c r="G53" s="41">
        <v>156.89999999999998</v>
      </c>
      <c r="H53" s="3"/>
      <c r="I53" s="3"/>
      <c r="J53" s="41">
        <v>142.4</v>
      </c>
      <c r="K53" s="3"/>
      <c r="L53" s="42"/>
      <c r="M53" s="41">
        <v>156.4</v>
      </c>
      <c r="N53" s="42"/>
      <c r="O53" s="42"/>
      <c r="P53" s="41">
        <v>158.9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331.39999999999986</v>
      </c>
      <c r="E54" s="33"/>
      <c r="F54" s="3"/>
      <c r="G54" s="41">
        <v>299.37999999999988</v>
      </c>
      <c r="H54" s="3"/>
      <c r="I54" s="3"/>
      <c r="J54" s="41">
        <v>281.37999999999988</v>
      </c>
      <c r="K54" s="3"/>
      <c r="L54" s="42"/>
      <c r="M54" s="41">
        <v>265.2</v>
      </c>
      <c r="N54" s="42"/>
      <c r="O54" s="42"/>
      <c r="P54" s="41">
        <v>292.5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65.599999999999994</v>
      </c>
      <c r="E57" s="33"/>
      <c r="F57" s="32"/>
      <c r="G57" s="36">
        <v>66.900000000000006</v>
      </c>
      <c r="H57" s="33"/>
      <c r="I57" s="32"/>
      <c r="J57" s="36">
        <v>66.900000000000006</v>
      </c>
      <c r="K57" s="32"/>
      <c r="L57" s="3"/>
      <c r="M57" s="36">
        <v>66.900000000000006</v>
      </c>
      <c r="N57" s="3"/>
      <c r="O57" s="3"/>
      <c r="P57" s="36">
        <v>66.900000000000006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77"/>
      <c r="E59" s="177"/>
      <c r="F59" s="177"/>
      <c r="G59" s="177"/>
      <c r="H59" s="177"/>
      <c r="I59" s="177"/>
      <c r="J59" s="177"/>
      <c r="K59" s="177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21"/>
      <c r="N61" s="21"/>
      <c r="O61" s="21"/>
      <c r="P61" s="21"/>
      <c r="Q61" s="21"/>
      <c r="R61" s="20"/>
      <c r="S61" s="3"/>
    </row>
    <row r="62" spans="1:19" x14ac:dyDescent="0.25">
      <c r="A62" s="9"/>
      <c r="B62" s="175"/>
      <c r="C62" s="176"/>
      <c r="D62" s="176"/>
      <c r="E62" s="176"/>
      <c r="F62" s="176"/>
      <c r="G62" s="176"/>
      <c r="H62" s="176"/>
      <c r="I62" s="176"/>
      <c r="J62" s="176"/>
      <c r="K62" s="176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75"/>
      <c r="C63" s="176"/>
      <c r="D63" s="176"/>
      <c r="E63" s="176"/>
      <c r="F63" s="176"/>
      <c r="G63" s="176"/>
      <c r="H63" s="176"/>
      <c r="I63" s="176"/>
      <c r="J63" s="176"/>
      <c r="K63" s="176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45516</v>
      </c>
      <c r="D72" s="13" t="s">
        <v>94</v>
      </c>
      <c r="E72" s="8"/>
      <c r="F72" s="8" t="s">
        <v>1</v>
      </c>
      <c r="G72" s="12" t="s">
        <v>93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" right="0" top="0.78740157480314965" bottom="0.78740157480314965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Písečná</vt:lpstr>
      <vt:lpstr>'ZŠ Písečná'!Oblast_tisku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2024-11-14T07:54:14Z</dcterms:modified>
</cp:coreProperties>
</file>