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059C0899-98F8-47FC-8FD5-B727E019AA36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TSmCh" sheetId="5" r:id="rId1"/>
  </sheets>
  <externalReferences>
    <externalReference r:id="rId2"/>
  </externalReferences>
  <definedNames>
    <definedName name="_xlnm.Print_Area" localSheetId="0">TSmCh!$A$1:$S$77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E15" i="5"/>
  <c r="F15" i="5"/>
  <c r="G15" i="5"/>
  <c r="H15" i="5"/>
  <c r="I15" i="5"/>
  <c r="J15" i="5"/>
  <c r="K15" i="5"/>
  <c r="N15" i="5" s="1"/>
  <c r="L15" i="5"/>
  <c r="O15" i="5"/>
  <c r="R15" i="5"/>
  <c r="D16" i="5"/>
  <c r="E16" i="5"/>
  <c r="F16" i="5"/>
  <c r="G16" i="5"/>
  <c r="H16" i="5"/>
  <c r="I16" i="5"/>
  <c r="J16" i="5"/>
  <c r="M16" i="5" s="1"/>
  <c r="K16" i="5"/>
  <c r="N16" i="5" s="1"/>
  <c r="Q16" i="5" s="1"/>
  <c r="L16" i="5"/>
  <c r="O16" i="5" s="1"/>
  <c r="P16" i="5"/>
  <c r="D17" i="5"/>
  <c r="E17" i="5"/>
  <c r="F17" i="5"/>
  <c r="G17" i="5"/>
  <c r="H17" i="5"/>
  <c r="I17" i="5"/>
  <c r="J17" i="5"/>
  <c r="M17" i="5" s="1"/>
  <c r="P17" i="5" s="1"/>
  <c r="K17" i="5"/>
  <c r="N17" i="5" s="1"/>
  <c r="Q17" i="5" s="1"/>
  <c r="L17" i="5"/>
  <c r="O17" i="5" s="1"/>
  <c r="R17" i="5" s="1"/>
  <c r="D18" i="5"/>
  <c r="E18" i="5"/>
  <c r="F18" i="5"/>
  <c r="G18" i="5"/>
  <c r="H18" i="5"/>
  <c r="I18" i="5"/>
  <c r="J18" i="5"/>
  <c r="M18" i="5" s="1"/>
  <c r="P18" i="5" s="1"/>
  <c r="K18" i="5"/>
  <c r="N18" i="5" s="1"/>
  <c r="Q18" i="5" s="1"/>
  <c r="L18" i="5"/>
  <c r="O18" i="5" s="1"/>
  <c r="R18" i="5" s="1"/>
  <c r="D19" i="5"/>
  <c r="E19" i="5"/>
  <c r="F19" i="5"/>
  <c r="G19" i="5"/>
  <c r="H19" i="5"/>
  <c r="I19" i="5"/>
  <c r="J19" i="5"/>
  <c r="M19" i="5" s="1"/>
  <c r="P19" i="5" s="1"/>
  <c r="K19" i="5"/>
  <c r="N19" i="5" s="1"/>
  <c r="Q19" i="5" s="1"/>
  <c r="L19" i="5"/>
  <c r="O19" i="5"/>
  <c r="R19" i="5" s="1"/>
  <c r="D20" i="5"/>
  <c r="E20" i="5"/>
  <c r="F20" i="5"/>
  <c r="G20" i="5"/>
  <c r="H20" i="5"/>
  <c r="I20" i="5"/>
  <c r="J20" i="5"/>
  <c r="M20" i="5" s="1"/>
  <c r="P20" i="5" s="1"/>
  <c r="K20" i="5"/>
  <c r="N20" i="5" s="1"/>
  <c r="Q20" i="5" s="1"/>
  <c r="L20" i="5"/>
  <c r="O20" i="5" s="1"/>
  <c r="R20" i="5" s="1"/>
  <c r="D21" i="5"/>
  <c r="E21" i="5"/>
  <c r="F21" i="5"/>
  <c r="G21" i="5"/>
  <c r="H21" i="5"/>
  <c r="I21" i="5"/>
  <c r="J21" i="5"/>
  <c r="K21" i="5"/>
  <c r="N21" i="5" s="1"/>
  <c r="L21" i="5"/>
  <c r="O21" i="5" s="1"/>
  <c r="R21" i="5" s="1"/>
  <c r="M21" i="5"/>
  <c r="P21" i="5" s="1"/>
  <c r="Q21" i="5"/>
  <c r="D22" i="5"/>
  <c r="E22" i="5"/>
  <c r="F22" i="5"/>
  <c r="G22" i="5"/>
  <c r="H22" i="5"/>
  <c r="I22" i="5"/>
  <c r="J22" i="5"/>
  <c r="K22" i="5"/>
  <c r="L22" i="5"/>
  <c r="O22" i="5" s="1"/>
  <c r="M22" i="5"/>
  <c r="P22" i="5" s="1"/>
  <c r="N22" i="5"/>
  <c r="Q22" i="5" s="1"/>
  <c r="R22" i="5"/>
  <c r="D23" i="5"/>
  <c r="E23" i="5"/>
  <c r="F23" i="5"/>
  <c r="G23" i="5"/>
  <c r="H23" i="5"/>
  <c r="I23" i="5"/>
  <c r="J23" i="5"/>
  <c r="M23" i="5" s="1"/>
  <c r="P23" i="5" s="1"/>
  <c r="K23" i="5"/>
  <c r="N23" i="5" s="1"/>
  <c r="Q23" i="5" s="1"/>
  <c r="L23" i="5"/>
  <c r="O23" i="5"/>
  <c r="R23" i="5"/>
  <c r="K24" i="5"/>
  <c r="K40" i="5" s="1"/>
  <c r="D28" i="5"/>
  <c r="E28" i="5"/>
  <c r="F28" i="5"/>
  <c r="G28" i="5"/>
  <c r="H28" i="5"/>
  <c r="I28" i="5"/>
  <c r="J28" i="5"/>
  <c r="K28" i="5"/>
  <c r="N28" i="5" s="1"/>
  <c r="L28" i="5"/>
  <c r="O28" i="5" s="1"/>
  <c r="R28" i="5" s="1"/>
  <c r="M28" i="5"/>
  <c r="P28" i="5" s="1"/>
  <c r="Q28" i="5"/>
  <c r="D29" i="5"/>
  <c r="D39" i="5" s="1"/>
  <c r="E29" i="5"/>
  <c r="F29" i="5"/>
  <c r="G29" i="5"/>
  <c r="H29" i="5"/>
  <c r="I29" i="5"/>
  <c r="J29" i="5"/>
  <c r="M29" i="5" s="1"/>
  <c r="K29" i="5"/>
  <c r="L29" i="5"/>
  <c r="O29" i="5" s="1"/>
  <c r="N29" i="5"/>
  <c r="Q29" i="5" s="1"/>
  <c r="R29" i="5"/>
  <c r="D30" i="5"/>
  <c r="E30" i="5"/>
  <c r="F30" i="5"/>
  <c r="G30" i="5"/>
  <c r="H30" i="5"/>
  <c r="I30" i="5"/>
  <c r="J30" i="5"/>
  <c r="M30" i="5" s="1"/>
  <c r="P30" i="5" s="1"/>
  <c r="K30" i="5"/>
  <c r="N30" i="5" s="1"/>
  <c r="L30" i="5"/>
  <c r="O30" i="5" s="1"/>
  <c r="R30" i="5" s="1"/>
  <c r="D31" i="5"/>
  <c r="E31" i="5"/>
  <c r="F31" i="5"/>
  <c r="G31" i="5"/>
  <c r="H31" i="5"/>
  <c r="I31" i="5"/>
  <c r="J31" i="5"/>
  <c r="M31" i="5" s="1"/>
  <c r="P31" i="5" s="1"/>
  <c r="K31" i="5"/>
  <c r="N31" i="5" s="1"/>
  <c r="Q31" i="5" s="1"/>
  <c r="L31" i="5"/>
  <c r="O31" i="5" s="1"/>
  <c r="R31" i="5" s="1"/>
  <c r="D32" i="5"/>
  <c r="E32" i="5"/>
  <c r="F32" i="5"/>
  <c r="G32" i="5"/>
  <c r="H32" i="5"/>
  <c r="I32" i="5"/>
  <c r="J32" i="5"/>
  <c r="K32" i="5"/>
  <c r="N32" i="5" s="1"/>
  <c r="Q32" i="5" s="1"/>
  <c r="L32" i="5"/>
  <c r="O32" i="5" s="1"/>
  <c r="R32" i="5" s="1"/>
  <c r="M32" i="5"/>
  <c r="P32" i="5" s="1"/>
  <c r="D33" i="5"/>
  <c r="E33" i="5"/>
  <c r="F33" i="5"/>
  <c r="G33" i="5"/>
  <c r="H33" i="5"/>
  <c r="I33" i="5"/>
  <c r="J33" i="5"/>
  <c r="K33" i="5"/>
  <c r="L33" i="5"/>
  <c r="O33" i="5" s="1"/>
  <c r="R33" i="5" s="1"/>
  <c r="M33" i="5"/>
  <c r="P33" i="5" s="1"/>
  <c r="N33" i="5"/>
  <c r="Q33" i="5" s="1"/>
  <c r="D34" i="5"/>
  <c r="E34" i="5"/>
  <c r="F34" i="5"/>
  <c r="G34" i="5"/>
  <c r="H34" i="5"/>
  <c r="I34" i="5"/>
  <c r="J34" i="5"/>
  <c r="M34" i="5" s="1"/>
  <c r="P34" i="5" s="1"/>
  <c r="K34" i="5"/>
  <c r="N34" i="5" s="1"/>
  <c r="Q34" i="5" s="1"/>
  <c r="L34" i="5"/>
  <c r="O34" i="5"/>
  <c r="R34" i="5"/>
  <c r="D35" i="5"/>
  <c r="E35" i="5"/>
  <c r="F35" i="5"/>
  <c r="G35" i="5"/>
  <c r="H35" i="5"/>
  <c r="I35" i="5"/>
  <c r="J35" i="5"/>
  <c r="M35" i="5" s="1"/>
  <c r="K35" i="5"/>
  <c r="N35" i="5" s="1"/>
  <c r="Q35" i="5" s="1"/>
  <c r="L35" i="5"/>
  <c r="O35" i="5" s="1"/>
  <c r="P35" i="5"/>
  <c r="D36" i="5"/>
  <c r="E36" i="5"/>
  <c r="F36" i="5"/>
  <c r="G36" i="5"/>
  <c r="H36" i="5"/>
  <c r="I36" i="5"/>
  <c r="J36" i="5"/>
  <c r="M36" i="5" s="1"/>
  <c r="P36" i="5" s="1"/>
  <c r="K36" i="5"/>
  <c r="N36" i="5" s="1"/>
  <c r="Q36" i="5" s="1"/>
  <c r="L36" i="5"/>
  <c r="O36" i="5" s="1"/>
  <c r="R36" i="5" s="1"/>
  <c r="D37" i="5"/>
  <c r="E37" i="5"/>
  <c r="F37" i="5"/>
  <c r="G37" i="5"/>
  <c r="H37" i="5"/>
  <c r="I37" i="5"/>
  <c r="J37" i="5"/>
  <c r="M37" i="5" s="1"/>
  <c r="P37" i="5" s="1"/>
  <c r="K37" i="5"/>
  <c r="N37" i="5" s="1"/>
  <c r="Q37" i="5" s="1"/>
  <c r="L37" i="5"/>
  <c r="O37" i="5" s="1"/>
  <c r="R37" i="5" s="1"/>
  <c r="D38" i="5"/>
  <c r="E38" i="5"/>
  <c r="F38" i="5"/>
  <c r="G38" i="5"/>
  <c r="H38" i="5"/>
  <c r="I38" i="5"/>
  <c r="J38" i="5"/>
  <c r="M38" i="5" s="1"/>
  <c r="P38" i="5" s="1"/>
  <c r="K38" i="5"/>
  <c r="N38" i="5" s="1"/>
  <c r="Q38" i="5" s="1"/>
  <c r="L38" i="5"/>
  <c r="O38" i="5" s="1"/>
  <c r="R38" i="5" s="1"/>
  <c r="G47" i="5"/>
  <c r="J47" i="5"/>
  <c r="D50" i="5"/>
  <c r="G50" i="5"/>
  <c r="J50" i="5"/>
  <c r="M50" i="5"/>
  <c r="P50" i="5"/>
  <c r="D51" i="5"/>
  <c r="G51" i="5"/>
  <c r="J51" i="5"/>
  <c r="M51" i="5" s="1"/>
  <c r="P51" i="5" s="1"/>
  <c r="D52" i="5"/>
  <c r="G52" i="5"/>
  <c r="J52" i="5"/>
  <c r="M52" i="5"/>
  <c r="P52" i="5" s="1"/>
  <c r="D53" i="5"/>
  <c r="G53" i="5"/>
  <c r="J53" i="5"/>
  <c r="M53" i="5" s="1"/>
  <c r="P53" i="5"/>
  <c r="D54" i="5"/>
  <c r="G54" i="5"/>
  <c r="J54" i="5"/>
  <c r="M54" i="5"/>
  <c r="P54" i="5" s="1"/>
  <c r="G57" i="5"/>
  <c r="J57" i="5"/>
  <c r="P29" i="5" l="1"/>
  <c r="M39" i="5"/>
  <c r="F39" i="5"/>
  <c r="H39" i="5"/>
  <c r="G39" i="5"/>
  <c r="H24" i="5"/>
  <c r="H40" i="5" s="1"/>
  <c r="D24" i="5"/>
  <c r="D40" i="5" s="1"/>
  <c r="G24" i="5"/>
  <c r="O39" i="5"/>
  <c r="R35" i="5"/>
  <c r="R39" i="5" s="1"/>
  <c r="Q30" i="5"/>
  <c r="Q39" i="5" s="1"/>
  <c r="N39" i="5"/>
  <c r="Q15" i="5"/>
  <c r="Q24" i="5" s="1"/>
  <c r="N24" i="5"/>
  <c r="P39" i="5"/>
  <c r="R16" i="5"/>
  <c r="R24" i="5" s="1"/>
  <c r="R40" i="5" s="1"/>
  <c r="R41" i="5" s="1"/>
  <c r="O24" i="5"/>
  <c r="O40" i="5" s="1"/>
  <c r="O41" i="5" s="1"/>
  <c r="G40" i="5"/>
  <c r="M15" i="5"/>
  <c r="J24" i="5"/>
  <c r="J40" i="5" s="1"/>
  <c r="F24" i="5"/>
  <c r="F40" i="5" s="1"/>
  <c r="F41" i="5" s="1"/>
  <c r="I24" i="5"/>
  <c r="I40" i="5" s="1"/>
  <c r="I41" i="5" s="1"/>
  <c r="E24" i="5"/>
  <c r="I39" i="5"/>
  <c r="L39" i="5"/>
  <c r="E39" i="5"/>
  <c r="L24" i="5"/>
  <c r="L40" i="5" s="1"/>
  <c r="L41" i="5" s="1"/>
  <c r="P15" i="5" l="1"/>
  <c r="P24" i="5" s="1"/>
  <c r="P40" i="5" s="1"/>
  <c r="M24" i="5"/>
  <c r="M40" i="5" s="1"/>
  <c r="N40" i="5"/>
  <c r="E40" i="5"/>
  <c r="Q40" i="5"/>
</calcChain>
</file>

<file path=xl/sharedStrings.xml><?xml version="1.0" encoding="utf-8"?>
<sst xmlns="http://schemas.openxmlformats.org/spreadsheetml/2006/main" count="151" uniqueCount="97">
  <si>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</si>
  <si>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</si>
  <si>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</si>
  <si>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</si>
  <si>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</si>
  <si>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</si>
  <si>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</si>
  <si>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</si>
  <si>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</si>
  <si>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</si>
  <si>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</si>
  <si>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</si>
  <si>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</si>
  <si>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</si>
  <si>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</si>
  <si>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</si>
  <si>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</si>
  <si>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</si>
  <si>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</si>
  <si>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</si>
  <si>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</si>
  <si>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</si>
  <si>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</si>
  <si>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</si>
  <si>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</si>
  <si>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</si>
  <si>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</si>
  <si>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</si>
  <si>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</si>
  <si>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</si>
  <si>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</si>
  <si>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</si>
  <si>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</si>
  <si>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</si>
  <si>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</si>
  <si>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</si>
  <si>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</si>
  <si>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</si>
  <si>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</si>
  <si>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</si>
  <si>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</si>
  <si>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</si>
  <si>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</si>
  <si>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</si>
  <si>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</si>
  <si>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</si>
  <si>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</si>
  <si>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</si>
  <si>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</si>
  <si>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</si>
  <si>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</si>
  <si>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</si>
  <si>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</si>
  <si>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</si>
  <si>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</si>
  <si>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</si>
  <si>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</si>
  <si>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</si>
  <si>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</si>
  <si>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</si>
  <si>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</si>
  <si>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</si>
  <si>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</si>
  <si>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</si>
  <si>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</si>
  <si>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</si>
  <si>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</si>
  <si>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</si>
  <si>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</si>
  <si>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</si>
  <si>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</si>
  <si>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</si>
  <si>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</si>
  <si>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</si>
  <si>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</si>
  <si>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</si>
  <si>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</si>
  <si>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</si>
  <si>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</si>
  <si>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</si>
  <si>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</si>
  <si>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</si>
  <si>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</si>
  <si>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</si>
  <si>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</si>
  <si>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</si>
  <si>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</si>
  <si>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</si>
  <si>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</si>
  <si>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</si>
  <si>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</si>
  <si>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</si>
  <si>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</si>
  <si>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</si>
  <si>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Ing. Zbyněk Koblížek</t>
  </si>
  <si>
    <t>náměstí 1. máje 89, 43001 Chomutov</t>
  </si>
  <si>
    <t>Technické služby města Chomutova,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</si>
</sst>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1">
    <xf numFmtId="0" fontId="0" fillId="0" borderId="0" xfId="0"/>
    <xf numFmtId="0" fontId="0" fillId="2" borderId="0" xfId="0" applyFill="1"/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/>
    <xf numFmtId="10" fontId="0" fillId="0" borderId="0" xfId="0" applyNumberFormat="1"/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3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3" xfId="1" applyFont="1" applyBorder="1"/>
    <xf numFmtId="0" fontId="0" fillId="0" borderId="4" xfId="0" applyBorder="1"/>
    <xf numFmtId="0" fontId="2" fillId="0" borderId="0" xfId="0" applyFont="1"/>
    <xf numFmtId="0" fontId="2" fillId="0" borderId="5" xfId="1" applyFont="1" applyBorder="1"/>
    <xf numFmtId="0" fontId="2" fillId="0" borderId="0" xfId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/>
    <xf numFmtId="164" fontId="1" fillId="4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9" xfId="0" applyFont="1" applyFill="1" applyBorder="1"/>
    <xf numFmtId="164" fontId="1" fillId="0" borderId="9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5" fillId="0" borderId="9" xfId="0" applyFont="1" applyBorder="1"/>
    <xf numFmtId="164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164" fontId="6" fillId="5" borderId="13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164" fontId="1" fillId="0" borderId="16" xfId="0" applyNumberFormat="1" applyFont="1" applyBorder="1"/>
    <xf numFmtId="164" fontId="1" fillId="0" borderId="18" xfId="0" applyNumberFormat="1" applyFont="1" applyBorder="1"/>
    <xf numFmtId="165" fontId="7" fillId="6" borderId="19" xfId="0" applyNumberFormat="1" applyFont="1" applyFill="1" applyBorder="1"/>
    <xf numFmtId="164" fontId="4" fillId="5" borderId="13" xfId="0" applyNumberFormat="1" applyFont="1" applyFill="1" applyBorder="1"/>
    <xf numFmtId="0" fontId="7" fillId="5" borderId="20" xfId="0" applyFont="1" applyFill="1" applyBorder="1"/>
    <xf numFmtId="0" fontId="7" fillId="5" borderId="21" xfId="0" applyFont="1" applyFill="1" applyBorder="1"/>
    <xf numFmtId="165" fontId="7" fillId="6" borderId="22" xfId="0" applyNumberFormat="1" applyFont="1" applyFill="1" applyBorder="1"/>
    <xf numFmtId="164" fontId="4" fillId="5" borderId="23" xfId="0" applyNumberFormat="1" applyFont="1" applyFill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5" fontId="8" fillId="7" borderId="24" xfId="0" applyNumberFormat="1" applyFont="1" applyFill="1" applyBorder="1"/>
    <xf numFmtId="165" fontId="8" fillId="7" borderId="25" xfId="0" applyNumberFormat="1" applyFont="1" applyFill="1" applyBorder="1"/>
    <xf numFmtId="165" fontId="8" fillId="7" borderId="7" xfId="0" applyNumberFormat="1" applyFont="1" applyFill="1" applyBorder="1"/>
    <xf numFmtId="164" fontId="8" fillId="7" borderId="25" xfId="0" applyNumberFormat="1" applyFont="1" applyFill="1" applyBorder="1"/>
    <xf numFmtId="0" fontId="9" fillId="8" borderId="25" xfId="0" applyFont="1" applyFill="1" applyBorder="1" applyAlignment="1">
      <alignment horizontal="left"/>
    </xf>
    <xf numFmtId="0" fontId="9" fillId="0" borderId="25" xfId="0" applyFont="1" applyBorder="1" applyAlignment="1">
      <alignment horizontal="center"/>
    </xf>
    <xf numFmtId="164" fontId="1" fillId="9" borderId="19" xfId="0" applyNumberFormat="1" applyFont="1" applyFill="1" applyBorder="1"/>
    <xf numFmtId="164" fontId="1" fillId="9" borderId="26" xfId="0" applyNumberFormat="1" applyFont="1" applyFill="1" applyBorder="1"/>
    <xf numFmtId="164" fontId="1" fillId="9" borderId="10" xfId="0" applyNumberFormat="1" applyFont="1" applyFill="1" applyBorder="1"/>
    <xf numFmtId="164" fontId="1" fillId="9" borderId="22" xfId="0" applyNumberFormat="1" applyFont="1" applyFill="1" applyBorder="1"/>
    <xf numFmtId="0" fontId="1" fillId="9" borderId="22" xfId="0" applyFont="1" applyFill="1" applyBorder="1"/>
    <xf numFmtId="0" fontId="1" fillId="0" borderId="19" xfId="0" applyFont="1" applyBorder="1" applyAlignment="1">
      <alignment horizontal="center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>
      <alignment horizontal="right"/>
    </xf>
    <xf numFmtId="0" fontId="0" fillId="0" borderId="33" xfId="0" applyBorder="1"/>
    <xf numFmtId="0" fontId="0" fillId="0" borderId="34" xfId="0" applyBorder="1" applyAlignment="1">
      <alignment horizontal="center"/>
    </xf>
    <xf numFmtId="164" fontId="0" fillId="0" borderId="36" xfId="0" applyNumberFormat="1" applyBorder="1" applyAlignment="1">
      <alignment horizontal="right"/>
    </xf>
    <xf numFmtId="164" fontId="0" fillId="0" borderId="35" xfId="0" applyNumberFormat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0" fontId="10" fillId="0" borderId="29" xfId="0" applyFont="1" applyBorder="1" applyAlignment="1">
      <alignment horizontal="left" indent="5"/>
    </xf>
    <xf numFmtId="0" fontId="10" fillId="0" borderId="29" xfId="0" applyFont="1" applyBorder="1"/>
    <xf numFmtId="164" fontId="0" fillId="10" borderId="35" xfId="0" applyNumberFormat="1" applyFill="1" applyBorder="1" applyProtection="1">
      <protection locked="0"/>
    </xf>
    <xf numFmtId="164" fontId="0" fillId="10" borderId="32" xfId="0" applyNumberFormat="1" applyFill="1" applyBorder="1" applyAlignment="1" applyProtection="1">
      <alignment horizontal="right"/>
      <protection locked="0"/>
    </xf>
    <xf numFmtId="164" fontId="0" fillId="0" borderId="37" xfId="0" applyNumberFormat="1" applyBorder="1" applyProtection="1">
      <protection locked="0"/>
    </xf>
    <xf numFmtId="0" fontId="0" fillId="0" borderId="41" xfId="0" applyBorder="1"/>
    <xf numFmtId="0" fontId="0" fillId="0" borderId="42" xfId="0" applyBorder="1" applyAlignment="1">
      <alignment horizontal="center"/>
    </xf>
    <xf numFmtId="0" fontId="1" fillId="9" borderId="19" xfId="0" applyFont="1" applyFill="1" applyBorder="1"/>
    <xf numFmtId="0" fontId="0" fillId="9" borderId="15" xfId="0" applyFill="1" applyBorder="1" applyAlignment="1">
      <alignment horizontal="center"/>
    </xf>
    <xf numFmtId="164" fontId="1" fillId="11" borderId="24" xfId="0" applyNumberFormat="1" applyFont="1" applyFill="1" applyBorder="1" applyAlignment="1">
      <alignment horizontal="right"/>
    </xf>
    <xf numFmtId="164" fontId="1" fillId="11" borderId="47" xfId="0" applyNumberFormat="1" applyFont="1" applyFill="1" applyBorder="1" applyAlignment="1">
      <alignment horizontal="right"/>
    </xf>
    <xf numFmtId="164" fontId="1" fillId="11" borderId="27" xfId="0" applyNumberFormat="1" applyFont="1" applyFill="1" applyBorder="1" applyAlignment="1">
      <alignment horizontal="right"/>
    </xf>
    <xf numFmtId="164" fontId="1" fillId="11" borderId="15" xfId="0" applyNumberFormat="1" applyFont="1" applyFill="1" applyBorder="1" applyAlignment="1">
      <alignment horizontal="right"/>
    </xf>
    <xf numFmtId="0" fontId="1" fillId="11" borderId="49" xfId="0" applyFont="1" applyFill="1" applyBorder="1"/>
    <xf numFmtId="164" fontId="0" fillId="0" borderId="51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9" xfId="0" applyNumberFormat="1" applyBorder="1" applyProtection="1">
      <protection locked="0"/>
    </xf>
    <xf numFmtId="164" fontId="0" fillId="0" borderId="30" xfId="0" applyNumberFormat="1" applyBorder="1" applyProtection="1">
      <protection locked="0"/>
    </xf>
    <xf numFmtId="0" fontId="0" fillId="0" borderId="52" xfId="0" applyBorder="1" applyAlignment="1">
      <alignment horizontal="left" indent="5"/>
    </xf>
    <xf numFmtId="0" fontId="0" fillId="0" borderId="53" xfId="0" applyBorder="1" applyAlignment="1">
      <alignment horizontal="center"/>
    </xf>
    <xf numFmtId="164" fontId="0" fillId="0" borderId="54" xfId="0" applyNumberFormat="1" applyBorder="1" applyAlignment="1" applyProtection="1">
      <alignment horizontal="right"/>
      <protection locked="0"/>
    </xf>
    <xf numFmtId="164" fontId="0" fillId="0" borderId="55" xfId="0" applyNumberFormat="1" applyBorder="1" applyAlignment="1" applyProtection="1">
      <alignment horizontal="right"/>
      <protection locked="0"/>
    </xf>
    <xf numFmtId="0" fontId="12" fillId="0" borderId="29" xfId="0" applyFont="1" applyBorder="1"/>
    <xf numFmtId="0" fontId="10" fillId="0" borderId="29" xfId="0" applyFont="1" applyBorder="1" applyAlignment="1">
      <alignment horizontal="left"/>
    </xf>
    <xf numFmtId="164" fontId="0" fillId="10" borderId="54" xfId="0" applyNumberFormat="1" applyFill="1" applyBorder="1" applyAlignment="1" applyProtection="1">
      <alignment horizontal="right"/>
      <protection locked="0"/>
    </xf>
    <xf numFmtId="0" fontId="10" fillId="9" borderId="29" xfId="0" applyFont="1" applyFill="1" applyBorder="1"/>
    <xf numFmtId="0" fontId="0" fillId="12" borderId="29" xfId="0" applyFill="1" applyBorder="1"/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39" xfId="0" applyNumberFormat="1" applyBorder="1" applyProtection="1">
      <protection locked="0"/>
    </xf>
    <xf numFmtId="164" fontId="0" fillId="0" borderId="40" xfId="0" applyNumberFormat="1" applyBorder="1" applyProtection="1">
      <protection locked="0"/>
    </xf>
    <xf numFmtId="0" fontId="1" fillId="11" borderId="19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57" xfId="0" applyFont="1" applyFill="1" applyBorder="1" applyAlignment="1">
      <alignment horizontal="center" vertical="center" wrapText="1"/>
    </xf>
    <xf numFmtId="0" fontId="1" fillId="13" borderId="49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50" xfId="0" applyFont="1" applyBorder="1" applyAlignment="1">
      <alignment vertical="center" wrapText="1"/>
    </xf>
    <xf numFmtId="10" fontId="0" fillId="2" borderId="0" xfId="0" applyNumberFormat="1" applyFill="1"/>
    <xf numFmtId="0" fontId="13" fillId="2" borderId="0" xfId="0" applyFont="1" applyFill="1"/>
    <xf numFmtId="0" fontId="7" fillId="5" borderId="14" xfId="0" applyFont="1" applyFill="1" applyBorder="1"/>
    <xf numFmtId="164" fontId="8" fillId="7" borderId="24" xfId="0" applyNumberFormat="1" applyFont="1" applyFill="1" applyBorder="1"/>
    <xf numFmtId="164" fontId="1" fillId="9" borderId="12" xfId="0" applyNumberFormat="1" applyFont="1" applyFill="1" applyBorder="1"/>
    <xf numFmtId="164" fontId="0" fillId="0" borderId="29" xfId="0" applyNumberFormat="1" applyBorder="1" applyAlignment="1">
      <alignment horizontal="right"/>
    </xf>
    <xf numFmtId="164" fontId="0" fillId="10" borderId="9" xfId="0" applyNumberFormat="1" applyFill="1" applyBorder="1" applyProtection="1">
      <protection locked="0"/>
    </xf>
    <xf numFmtId="164" fontId="0" fillId="0" borderId="38" xfId="0" applyNumberFormat="1" applyBorder="1" applyAlignment="1">
      <alignment horizontal="right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58" xfId="0" applyNumberFormat="1" applyBorder="1" applyAlignment="1" applyProtection="1">
      <alignment horizontal="right"/>
      <protection locked="0"/>
    </xf>
    <xf numFmtId="0" fontId="10" fillId="2" borderId="0" xfId="0" applyFont="1" applyFill="1"/>
    <xf numFmtId="164" fontId="5" fillId="9" borderId="49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11" borderId="5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48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11" fillId="0" borderId="49" xfId="0" applyNumberFormat="1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164" fontId="5" fillId="9" borderId="47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14" xfId="0" applyFont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TSMCH\TSmCh%20-%20NR%202025%20+%20SVR%202026-27%20-%20verze%20k%204.10.2024%20182%20750%20000%20K&#2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  <sheetName val="NR 2025 - střediska"/>
    </sheetNames>
    <sheetDataSet>
      <sheetData sheetId="0">
        <row r="15">
          <cell r="G15">
            <v>23434114.959999997</v>
          </cell>
          <cell r="H15">
            <v>21624199.280000001</v>
          </cell>
          <cell r="I15">
            <v>45058314.239999995</v>
          </cell>
          <cell r="M15">
            <v>16690000</v>
          </cell>
          <cell r="N15">
            <v>17100000</v>
          </cell>
          <cell r="O15">
            <v>33790000</v>
          </cell>
          <cell r="Y15">
            <v>23000000</v>
          </cell>
          <cell r="Z15">
            <v>22000000</v>
          </cell>
          <cell r="AA15">
            <v>45000000</v>
          </cell>
        </row>
        <row r="16">
          <cell r="G16">
            <v>169016600</v>
          </cell>
          <cell r="H16">
            <v>0</v>
          </cell>
          <cell r="I16">
            <v>169016600</v>
          </cell>
          <cell r="M16">
            <v>171816600</v>
          </cell>
          <cell r="N16">
            <v>0</v>
          </cell>
          <cell r="O16">
            <v>171816600</v>
          </cell>
          <cell r="Y16">
            <v>182750000</v>
          </cell>
          <cell r="Z16">
            <v>0</v>
          </cell>
          <cell r="AA16">
            <v>182750000</v>
          </cell>
        </row>
        <row r="17"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>
            <v>287260.17</v>
          </cell>
          <cell r="H20">
            <v>0</v>
          </cell>
          <cell r="I20">
            <v>287260.17</v>
          </cell>
          <cell r="M20">
            <v>3770000</v>
          </cell>
          <cell r="N20">
            <v>0</v>
          </cell>
          <cell r="O20">
            <v>3770000</v>
          </cell>
          <cell r="Y20">
            <v>0</v>
          </cell>
          <cell r="Z20">
            <v>0</v>
          </cell>
          <cell r="AA20">
            <v>0</v>
          </cell>
        </row>
        <row r="21">
          <cell r="G21">
            <v>4071186.62</v>
          </cell>
          <cell r="H21">
            <v>55150.83</v>
          </cell>
          <cell r="I21">
            <v>4126337.45</v>
          </cell>
          <cell r="M21">
            <v>3200000</v>
          </cell>
          <cell r="N21">
            <v>0</v>
          </cell>
          <cell r="O21">
            <v>3200000</v>
          </cell>
          <cell r="Y21">
            <v>3200000</v>
          </cell>
          <cell r="Z21">
            <v>0</v>
          </cell>
          <cell r="AA21">
            <v>3200000</v>
          </cell>
        </row>
        <row r="22"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>
            <v>2158115.7000000002</v>
          </cell>
          <cell r="H23">
            <v>0</v>
          </cell>
          <cell r="I23">
            <v>2158115.7000000002</v>
          </cell>
          <cell r="M23">
            <v>0</v>
          </cell>
          <cell r="N23">
            <v>0</v>
          </cell>
          <cell r="O23">
            <v>0</v>
          </cell>
          <cell r="Y23">
            <v>0</v>
          </cell>
          <cell r="Z23">
            <v>0</v>
          </cell>
          <cell r="AA23">
            <v>0</v>
          </cell>
        </row>
        <row r="28">
          <cell r="G28">
            <v>7612921.4799999995</v>
          </cell>
          <cell r="H28">
            <v>146842.56</v>
          </cell>
          <cell r="I28">
            <v>7759764.0399999991</v>
          </cell>
          <cell r="M28">
            <v>6900000</v>
          </cell>
          <cell r="N28">
            <v>30000</v>
          </cell>
          <cell r="O28">
            <v>6930000</v>
          </cell>
          <cell r="Y28">
            <v>8000000</v>
          </cell>
          <cell r="Z28">
            <v>130000</v>
          </cell>
          <cell r="AA28">
            <v>8130000</v>
          </cell>
        </row>
        <row r="29">
          <cell r="G29">
            <v>13098934.59</v>
          </cell>
          <cell r="H29">
            <v>2547747.1</v>
          </cell>
          <cell r="I29">
            <v>15646681.689999999</v>
          </cell>
          <cell r="M29">
            <v>11994966</v>
          </cell>
          <cell r="N29">
            <v>2300000</v>
          </cell>
          <cell r="O29">
            <v>14294966</v>
          </cell>
          <cell r="Y29">
            <v>12122366</v>
          </cell>
          <cell r="Z29">
            <v>2300000</v>
          </cell>
          <cell r="AA29">
            <v>14422366</v>
          </cell>
        </row>
        <row r="30">
          <cell r="G30">
            <v>13132554.739999995</v>
          </cell>
          <cell r="H30">
            <v>152324.94999999998</v>
          </cell>
          <cell r="I30">
            <v>13284879.689999994</v>
          </cell>
          <cell r="M30">
            <v>20711472</v>
          </cell>
          <cell r="N30">
            <v>70000</v>
          </cell>
          <cell r="O30">
            <v>20781472</v>
          </cell>
          <cell r="Y30">
            <v>20711472</v>
          </cell>
          <cell r="Z30">
            <v>70000</v>
          </cell>
          <cell r="AA30">
            <v>20781472</v>
          </cell>
        </row>
        <row r="31">
          <cell r="G31">
            <v>43060784.720000006</v>
          </cell>
          <cell r="H31">
            <v>4975197.63</v>
          </cell>
          <cell r="I31">
            <v>48035982.350000009</v>
          </cell>
          <cell r="M31">
            <v>39404789</v>
          </cell>
          <cell r="N31">
            <v>4000000</v>
          </cell>
          <cell r="O31">
            <v>43404789</v>
          </cell>
          <cell r="Y31">
            <v>41404789</v>
          </cell>
          <cell r="Z31">
            <v>4000000</v>
          </cell>
          <cell r="AA31">
            <v>45404789</v>
          </cell>
        </row>
        <row r="32">
          <cell r="G32">
            <v>66891134.999999993</v>
          </cell>
          <cell r="H32">
            <v>3879604</v>
          </cell>
          <cell r="I32">
            <v>70770739</v>
          </cell>
          <cell r="M32">
            <v>68910348</v>
          </cell>
          <cell r="N32">
            <v>3300000</v>
          </cell>
          <cell r="O32">
            <v>72210348</v>
          </cell>
          <cell r="Y32">
            <v>75155348</v>
          </cell>
          <cell r="Z32">
            <v>3300000</v>
          </cell>
          <cell r="AA32">
            <v>78455348</v>
          </cell>
        </row>
        <row r="33">
          <cell r="G33">
            <v>65723448.999999993</v>
          </cell>
          <cell r="H33">
            <v>3879604</v>
          </cell>
          <cell r="I33">
            <v>69603053</v>
          </cell>
          <cell r="M33">
            <v>67810348</v>
          </cell>
          <cell r="N33">
            <v>3300000</v>
          </cell>
          <cell r="O33">
            <v>71110348</v>
          </cell>
          <cell r="Y33">
            <v>74055348</v>
          </cell>
          <cell r="Z33">
            <v>3300000</v>
          </cell>
          <cell r="AA33">
            <v>77355348</v>
          </cell>
        </row>
        <row r="34">
          <cell r="G34">
            <v>1167686</v>
          </cell>
          <cell r="H34">
            <v>0</v>
          </cell>
          <cell r="I34">
            <v>1167686</v>
          </cell>
          <cell r="M34">
            <v>1100000</v>
          </cell>
          <cell r="N34">
            <v>0</v>
          </cell>
          <cell r="O34">
            <v>1100000</v>
          </cell>
          <cell r="Y34">
            <v>1100000</v>
          </cell>
          <cell r="Z34">
            <v>0</v>
          </cell>
          <cell r="AA34">
            <v>1100000</v>
          </cell>
        </row>
        <row r="35">
          <cell r="G35">
            <v>23766912.119999997</v>
          </cell>
          <cell r="H35">
            <v>1467886.1600000001</v>
          </cell>
          <cell r="I35">
            <v>25234798.279999997</v>
          </cell>
          <cell r="M35">
            <v>23135618</v>
          </cell>
          <cell r="N35">
            <v>1150000</v>
          </cell>
          <cell r="O35">
            <v>24285618</v>
          </cell>
          <cell r="Y35">
            <v>25384618</v>
          </cell>
          <cell r="Z35">
            <v>1150000</v>
          </cell>
          <cell r="AA35">
            <v>26534618</v>
          </cell>
        </row>
        <row r="36">
          <cell r="G36">
            <v>69869.01999999999</v>
          </cell>
          <cell r="H36">
            <v>105572.46</v>
          </cell>
          <cell r="I36">
            <v>175441.47999999998</v>
          </cell>
          <cell r="M36">
            <v>70000</v>
          </cell>
          <cell r="N36">
            <v>250000</v>
          </cell>
          <cell r="O36">
            <v>320000</v>
          </cell>
          <cell r="Y36">
            <v>70000</v>
          </cell>
          <cell r="Z36">
            <v>250000</v>
          </cell>
          <cell r="AA36">
            <v>320000</v>
          </cell>
        </row>
        <row r="37">
          <cell r="G37">
            <v>18414353.039999995</v>
          </cell>
          <cell r="H37">
            <v>2287165.6300000004</v>
          </cell>
          <cell r="I37">
            <v>20701518.669999994</v>
          </cell>
          <cell r="M37">
            <v>19766407</v>
          </cell>
          <cell r="N37">
            <v>1000000</v>
          </cell>
          <cell r="O37">
            <v>20766407</v>
          </cell>
          <cell r="Y37">
            <v>24078407</v>
          </cell>
          <cell r="Z37">
            <v>1000000</v>
          </cell>
          <cell r="AA37">
            <v>25078407</v>
          </cell>
        </row>
        <row r="38">
          <cell r="G38">
            <v>11846230.150000041</v>
          </cell>
          <cell r="H38">
            <v>2799801.29</v>
          </cell>
          <cell r="I38">
            <v>14646031.440000042</v>
          </cell>
          <cell r="M38">
            <v>7300000</v>
          </cell>
          <cell r="N38">
            <v>2283000</v>
          </cell>
          <cell r="O38">
            <v>9583000</v>
          </cell>
          <cell r="Y38">
            <v>9540000</v>
          </cell>
          <cell r="Z38">
            <v>2283000</v>
          </cell>
          <cell r="AA38">
            <v>11823000</v>
          </cell>
        </row>
        <row r="47">
          <cell r="J47">
            <v>15600000</v>
          </cell>
        </row>
        <row r="50">
          <cell r="M50">
            <v>4632334.7599999979</v>
          </cell>
          <cell r="Y50">
            <v>7316760.4800000004</v>
          </cell>
        </row>
        <row r="51">
          <cell r="G51">
            <v>4198936.8</v>
          </cell>
          <cell r="M51">
            <v>4198936.8</v>
          </cell>
          <cell r="Y51">
            <v>5698900</v>
          </cell>
        </row>
        <row r="52">
          <cell r="G52">
            <v>156034.12999999896</v>
          </cell>
          <cell r="M52">
            <v>211191</v>
          </cell>
          <cell r="Y52">
            <v>1540807</v>
          </cell>
        </row>
        <row r="53">
          <cell r="G53">
            <v>0</v>
          </cell>
          <cell r="M53">
            <v>0</v>
          </cell>
          <cell r="Y53">
            <v>0</v>
          </cell>
        </row>
        <row r="54">
          <cell r="G54">
            <v>265061</v>
          </cell>
          <cell r="M54">
            <v>222206.95999999996</v>
          </cell>
          <cell r="Y54">
            <v>77053.479999999981</v>
          </cell>
        </row>
        <row r="57">
          <cell r="E57">
            <v>187</v>
          </cell>
          <cell r="J57">
            <v>187</v>
          </cell>
          <cell r="V57">
            <v>192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U109"/>
  <sheetViews>
    <sheetView showGridLines="0" tabSelected="1" zoomScale="80" zoomScaleNormal="80" zoomScaleSheetLayoutView="80" workbookViewId="0">
      <selection activeCell="C73" sqref="C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5" width="14.28515625" customWidth="1"/>
    <col min="6" max="6" width="17.28515625" customWidth="1"/>
    <col min="7" max="7" width="21.28515625" style="4" customWidth="1"/>
    <col min="8" max="8" width="14.28515625" customWidth="1"/>
    <col min="9" max="9" width="17" customWidth="1"/>
    <col min="10" max="10" width="20.85546875" customWidth="1"/>
    <col min="11" max="11" width="17.140625" customWidth="1"/>
    <col min="12" max="12" width="20.140625" customWidth="1"/>
    <col min="13" max="13" width="21.140625" customWidth="1"/>
    <col min="14" max="14" width="17.28515625" customWidth="1"/>
    <col min="15" max="15" width="19" customWidth="1"/>
    <col min="16" max="16" width="21.42578125" customWidth="1"/>
    <col min="17" max="17" width="14.28515625" customWidth="1"/>
    <col min="18" max="18" width="20" customWidth="1"/>
    <col min="19" max="19" width="4" customWidth="1"/>
    <col min="20" max="16384" width="9.140625" hidden="1"/>
  </cols>
  <sheetData>
    <row r="1" spans="1:21" x14ac:dyDescent="0.25">
      <c r="A1" s="1"/>
      <c r="B1" s="1"/>
      <c r="C1" s="1"/>
      <c r="D1" s="1"/>
      <c r="E1" s="1"/>
      <c r="F1" s="1"/>
      <c r="G1" s="1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21" x14ac:dyDescent="0.35">
      <c r="A2" s="1"/>
      <c r="B2" s="120" t="s">
        <v>92</v>
      </c>
      <c r="C2" s="1"/>
      <c r="D2" s="1"/>
      <c r="E2" s="1"/>
      <c r="F2" s="1"/>
      <c r="G2" s="11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7.5" customHeight="1" x14ac:dyDescent="0.25">
      <c r="A3" s="1"/>
      <c r="B3" s="1"/>
      <c r="C3" s="1"/>
      <c r="D3" s="1"/>
      <c r="E3" s="1"/>
      <c r="F3" s="1"/>
      <c r="G3" s="11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1" x14ac:dyDescent="0.35">
      <c r="A4" s="1"/>
      <c r="B4" s="1" t="s">
        <v>91</v>
      </c>
      <c r="C4" s="1"/>
      <c r="D4" s="167" t="s">
        <v>96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</row>
    <row r="5" spans="1:21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19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 t="s">
        <v>90</v>
      </c>
      <c r="C6" s="1"/>
      <c r="D6" s="12">
        <v>79065</v>
      </c>
      <c r="E6" s="1"/>
      <c r="F6" s="1"/>
      <c r="G6" s="1"/>
      <c r="H6" s="1"/>
      <c r="I6" s="1"/>
      <c r="J6" s="1"/>
      <c r="K6" s="1"/>
      <c r="L6" s="1"/>
      <c r="M6" s="119"/>
      <c r="N6" s="1"/>
      <c r="O6" s="1"/>
      <c r="P6" s="1"/>
      <c r="Q6" s="1"/>
      <c r="R6" s="1"/>
      <c r="S6" s="1"/>
      <c r="T6" s="1"/>
      <c r="U6" s="1"/>
    </row>
    <row r="7" spans="1:21" ht="3.75" customHeight="1" x14ac:dyDescent="0.25">
      <c r="A7" s="1"/>
      <c r="B7" s="1"/>
      <c r="C7" s="1"/>
      <c r="D7" s="129"/>
      <c r="E7" s="1"/>
      <c r="F7" s="1"/>
      <c r="G7" s="1"/>
      <c r="H7" s="1"/>
      <c r="I7" s="1"/>
      <c r="J7" s="1"/>
      <c r="K7" s="1"/>
      <c r="L7" s="1"/>
      <c r="M7" s="119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 t="s">
        <v>89</v>
      </c>
      <c r="C8" s="1"/>
      <c r="D8" s="168" t="s">
        <v>95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</row>
    <row r="9" spans="1:21" ht="15.75" thickBot="1" x14ac:dyDescent="0.3">
      <c r="A9" s="1"/>
      <c r="B9" s="1"/>
      <c r="C9" s="1"/>
      <c r="D9" s="1"/>
      <c r="E9" s="1"/>
      <c r="F9" s="1"/>
      <c r="G9" s="11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1" ht="29.25" customHeight="1" thickBot="1" x14ac:dyDescent="0.3">
      <c r="A10" s="1"/>
      <c r="B10" s="118" t="s">
        <v>56</v>
      </c>
      <c r="C10" s="117" t="s">
        <v>55</v>
      </c>
      <c r="D10" s="157" t="s">
        <v>88</v>
      </c>
      <c r="E10" s="157"/>
      <c r="F10" s="158"/>
      <c r="G10" s="157" t="s">
        <v>87</v>
      </c>
      <c r="H10" s="157"/>
      <c r="I10" s="165"/>
      <c r="J10" s="169" t="s">
        <v>86</v>
      </c>
      <c r="K10" s="157"/>
      <c r="L10" s="158"/>
      <c r="M10" s="162" t="s">
        <v>85</v>
      </c>
      <c r="N10" s="157"/>
      <c r="O10" s="158"/>
      <c r="P10" s="157" t="s">
        <v>84</v>
      </c>
      <c r="Q10" s="157"/>
      <c r="R10" s="158"/>
      <c r="S10" s="1"/>
    </row>
    <row r="11" spans="1:21" ht="30.75" customHeight="1" thickBot="1" x14ac:dyDescent="0.3">
      <c r="A11" s="1"/>
      <c r="B11" s="116"/>
      <c r="C11" s="115"/>
      <c r="D11" s="112" t="s">
        <v>83</v>
      </c>
      <c r="E11" s="111" t="s">
        <v>82</v>
      </c>
      <c r="F11" s="111" t="s">
        <v>81</v>
      </c>
      <c r="G11" s="112" t="s">
        <v>83</v>
      </c>
      <c r="H11" s="111" t="s">
        <v>82</v>
      </c>
      <c r="I11" s="114" t="s">
        <v>81</v>
      </c>
      <c r="J11" s="114" t="s">
        <v>83</v>
      </c>
      <c r="K11" s="111" t="s">
        <v>82</v>
      </c>
      <c r="L11" s="111" t="s">
        <v>81</v>
      </c>
      <c r="M11" s="113" t="s">
        <v>83</v>
      </c>
      <c r="N11" s="111" t="s">
        <v>82</v>
      </c>
      <c r="O11" s="111" t="s">
        <v>81</v>
      </c>
      <c r="P11" s="112" t="s">
        <v>83</v>
      </c>
      <c r="Q11" s="111" t="s">
        <v>82</v>
      </c>
      <c r="R11" s="111" t="s">
        <v>81</v>
      </c>
      <c r="S11" s="1"/>
    </row>
    <row r="12" spans="1:21" ht="15.75" customHeight="1" thickBot="1" x14ac:dyDescent="0.3">
      <c r="A12" s="1"/>
      <c r="B12" s="110"/>
      <c r="C12" s="109" t="s">
        <v>78</v>
      </c>
      <c r="D12" s="133"/>
      <c r="E12" s="133"/>
      <c r="F12" s="159"/>
      <c r="G12" s="133"/>
      <c r="H12" s="133"/>
      <c r="I12" s="133"/>
      <c r="J12" s="170"/>
      <c r="K12" s="133"/>
      <c r="L12" s="159"/>
      <c r="M12" s="133"/>
      <c r="N12" s="133"/>
      <c r="O12" s="159"/>
      <c r="P12" s="133"/>
      <c r="Q12" s="133"/>
      <c r="R12" s="159"/>
      <c r="S12" s="1"/>
    </row>
    <row r="13" spans="1:21" ht="15.75" customHeight="1" x14ac:dyDescent="0.25">
      <c r="A13" s="1"/>
      <c r="B13" s="147" t="s">
        <v>56</v>
      </c>
      <c r="C13" s="152" t="s">
        <v>55</v>
      </c>
      <c r="D13" s="141" t="s">
        <v>80</v>
      </c>
      <c r="E13" s="134" t="s">
        <v>79</v>
      </c>
      <c r="F13" s="160" t="s">
        <v>78</v>
      </c>
      <c r="G13" s="136" t="s">
        <v>80</v>
      </c>
      <c r="H13" s="134" t="s">
        <v>79</v>
      </c>
      <c r="I13" s="131" t="s">
        <v>78</v>
      </c>
      <c r="J13" s="141" t="s">
        <v>80</v>
      </c>
      <c r="K13" s="134" t="s">
        <v>79</v>
      </c>
      <c r="L13" s="160" t="s">
        <v>78</v>
      </c>
      <c r="M13" s="163" t="s">
        <v>80</v>
      </c>
      <c r="N13" s="134" t="s">
        <v>79</v>
      </c>
      <c r="O13" s="160" t="s">
        <v>78</v>
      </c>
      <c r="P13" s="136" t="s">
        <v>80</v>
      </c>
      <c r="Q13" s="134" t="s">
        <v>79</v>
      </c>
      <c r="R13" s="160" t="s">
        <v>78</v>
      </c>
      <c r="S13" s="1"/>
    </row>
    <row r="14" spans="1:21" ht="15.75" thickBot="1" x14ac:dyDescent="0.3">
      <c r="A14" s="1"/>
      <c r="B14" s="148"/>
      <c r="C14" s="153"/>
      <c r="D14" s="142"/>
      <c r="E14" s="135"/>
      <c r="F14" s="161"/>
      <c r="G14" s="137"/>
      <c r="H14" s="135"/>
      <c r="I14" s="132"/>
      <c r="J14" s="142"/>
      <c r="K14" s="135"/>
      <c r="L14" s="161"/>
      <c r="M14" s="164"/>
      <c r="N14" s="135"/>
      <c r="O14" s="161"/>
      <c r="P14" s="137"/>
      <c r="Q14" s="135"/>
      <c r="R14" s="161"/>
      <c r="S14" s="1"/>
    </row>
    <row r="15" spans="1:21" x14ac:dyDescent="0.25">
      <c r="A15" s="1"/>
      <c r="B15" s="85" t="s">
        <v>77</v>
      </c>
      <c r="C15" s="84" t="s">
        <v>76</v>
      </c>
      <c r="D15" s="71">
        <f>+'[1]NR 2025'!G15</f>
        <v>23434114.959999997</v>
      </c>
      <c r="E15" s="70">
        <f>+'[1]NR 2025'!H15</f>
        <v>21624199.280000001</v>
      </c>
      <c r="F15" s="72">
        <f>+'[1]NR 2025'!I15</f>
        <v>45058314.239999995</v>
      </c>
      <c r="G15" s="71">
        <f>+'[1]NR 2025'!M15</f>
        <v>16690000</v>
      </c>
      <c r="H15" s="70">
        <f>+'[1]NR 2025'!N15</f>
        <v>17100000</v>
      </c>
      <c r="I15" s="75">
        <f>+'[1]NR 2025'!O15</f>
        <v>33790000</v>
      </c>
      <c r="J15" s="108">
        <f>+'[1]NR 2025'!Y15</f>
        <v>23000000</v>
      </c>
      <c r="K15" s="107">
        <f>+'[1]NR 2025'!Z15</f>
        <v>22000000</v>
      </c>
      <c r="L15" s="126">
        <f>+'[1]NR 2025'!AA15</f>
        <v>45000000</v>
      </c>
      <c r="M15" s="106">
        <f t="shared" ref="M15:M23" si="0">+J15*1.04</f>
        <v>23920000</v>
      </c>
      <c r="N15" s="70">
        <f t="shared" ref="N15:N23" si="1">+K15*1.04</f>
        <v>22880000</v>
      </c>
      <c r="O15" s="72">
        <f t="shared" ref="O15:O23" si="2">+L15*1.04</f>
        <v>46800000</v>
      </c>
      <c r="P15" s="71">
        <f t="shared" ref="P15:P23" si="3">+M15*1.04</f>
        <v>24876800</v>
      </c>
      <c r="Q15" s="70">
        <f t="shared" ref="Q15:Q23" si="4">+N15*1.04</f>
        <v>23795200</v>
      </c>
      <c r="R15" s="72">
        <f t="shared" ref="R15:R23" si="5">+O15*1.04</f>
        <v>48672000</v>
      </c>
      <c r="S15" s="1"/>
    </row>
    <row r="16" spans="1:21" x14ac:dyDescent="0.25">
      <c r="A16" s="1"/>
      <c r="B16" s="78" t="s">
        <v>75</v>
      </c>
      <c r="C16" s="105" t="s">
        <v>74</v>
      </c>
      <c r="D16" s="71">
        <f>+'[1]NR 2025'!G16</f>
        <v>169016600</v>
      </c>
      <c r="E16" s="82">
        <f>+'[1]NR 2025'!H16</f>
        <v>0</v>
      </c>
      <c r="F16" s="72">
        <f>+'[1]NR 2025'!I16</f>
        <v>169016600</v>
      </c>
      <c r="G16" s="71">
        <f>+'[1]NR 2025'!M16</f>
        <v>171816600</v>
      </c>
      <c r="H16" s="70">
        <f>+'[1]NR 2025'!N16</f>
        <v>0</v>
      </c>
      <c r="I16" s="75">
        <f>+'[1]NR 2025'!O16</f>
        <v>171816600</v>
      </c>
      <c r="J16" s="96">
        <f>+'[1]NR 2025'!Y16</f>
        <v>182750000</v>
      </c>
      <c r="K16" s="95">
        <f>+'[1]NR 2025'!Z16</f>
        <v>0</v>
      </c>
      <c r="L16" s="124">
        <f>+'[1]NR 2025'!AA16</f>
        <v>182750000</v>
      </c>
      <c r="M16" s="100">
        <f t="shared" si="0"/>
        <v>190060000</v>
      </c>
      <c r="N16" s="82">
        <f t="shared" si="1"/>
        <v>0</v>
      </c>
      <c r="O16" s="72">
        <f t="shared" si="2"/>
        <v>190060000</v>
      </c>
      <c r="P16" s="128">
        <f t="shared" si="3"/>
        <v>197662400</v>
      </c>
      <c r="Q16" s="82">
        <f t="shared" si="4"/>
        <v>0</v>
      </c>
      <c r="R16" s="72">
        <f t="shared" si="5"/>
        <v>197662400</v>
      </c>
      <c r="S16" s="1"/>
    </row>
    <row r="17" spans="1:19" x14ac:dyDescent="0.25">
      <c r="A17" s="1"/>
      <c r="B17" s="78" t="s">
        <v>73</v>
      </c>
      <c r="C17" s="104" t="s">
        <v>72</v>
      </c>
      <c r="D17" s="71">
        <f>+'[1]NR 2025'!G17</f>
        <v>0</v>
      </c>
      <c r="E17" s="82">
        <f>+'[1]NR 2025'!H17</f>
        <v>0</v>
      </c>
      <c r="F17" s="72">
        <f>+'[1]NR 2025'!I17</f>
        <v>0</v>
      </c>
      <c r="G17" s="71">
        <f>+'[1]NR 2025'!M17</f>
        <v>0</v>
      </c>
      <c r="H17" s="70">
        <f>+'[1]NR 2025'!N17</f>
        <v>0</v>
      </c>
      <c r="I17" s="75">
        <f>+'[1]NR 2025'!O17</f>
        <v>0</v>
      </c>
      <c r="J17" s="96">
        <f>+'[1]NR 2025'!Y17</f>
        <v>0</v>
      </c>
      <c r="K17" s="95">
        <f>+'[1]NR 2025'!Z17</f>
        <v>0</v>
      </c>
      <c r="L17" s="124">
        <f>+'[1]NR 2025'!AA17</f>
        <v>0</v>
      </c>
      <c r="M17" s="100">
        <f t="shared" si="0"/>
        <v>0</v>
      </c>
      <c r="N17" s="103">
        <f t="shared" si="1"/>
        <v>0</v>
      </c>
      <c r="O17" s="72">
        <f t="shared" si="2"/>
        <v>0</v>
      </c>
      <c r="P17" s="128">
        <f t="shared" si="3"/>
        <v>0</v>
      </c>
      <c r="Q17" s="103">
        <f t="shared" si="4"/>
        <v>0</v>
      </c>
      <c r="R17" s="72">
        <f t="shared" si="5"/>
        <v>0</v>
      </c>
      <c r="S17" s="1"/>
    </row>
    <row r="18" spans="1:19" x14ac:dyDescent="0.25">
      <c r="A18" s="1"/>
      <c r="B18" s="78" t="s">
        <v>71</v>
      </c>
      <c r="C18" s="102" t="s">
        <v>70</v>
      </c>
      <c r="D18" s="71">
        <f>+'[1]NR 2025'!G18</f>
        <v>0</v>
      </c>
      <c r="E18" s="70">
        <f>+'[1]NR 2025'!H18</f>
        <v>0</v>
      </c>
      <c r="F18" s="72">
        <f>+'[1]NR 2025'!I18</f>
        <v>0</v>
      </c>
      <c r="G18" s="71">
        <f>+'[1]NR 2025'!M18</f>
        <v>0</v>
      </c>
      <c r="H18" s="70">
        <f>+'[1]NR 2025'!N18</f>
        <v>0</v>
      </c>
      <c r="I18" s="75">
        <f>+'[1]NR 2025'!O18</f>
        <v>0</v>
      </c>
      <c r="J18" s="96">
        <f>+'[1]NR 2025'!Y18</f>
        <v>0</v>
      </c>
      <c r="K18" s="95">
        <f>+'[1]NR 2025'!Z18</f>
        <v>0</v>
      </c>
      <c r="L18" s="124">
        <f>+'[1]NR 2025'!AA18</f>
        <v>0</v>
      </c>
      <c r="M18" s="100">
        <f t="shared" si="0"/>
        <v>0</v>
      </c>
      <c r="N18" s="70">
        <f t="shared" si="1"/>
        <v>0</v>
      </c>
      <c r="O18" s="72">
        <f t="shared" si="2"/>
        <v>0</v>
      </c>
      <c r="P18" s="128">
        <f t="shared" si="3"/>
        <v>0</v>
      </c>
      <c r="Q18" s="70">
        <f t="shared" si="4"/>
        <v>0</v>
      </c>
      <c r="R18" s="72">
        <f t="shared" si="5"/>
        <v>0</v>
      </c>
      <c r="S18" s="1"/>
    </row>
    <row r="19" spans="1:19" x14ac:dyDescent="0.25">
      <c r="A19" s="1"/>
      <c r="B19" s="78" t="s">
        <v>69</v>
      </c>
      <c r="C19" s="80" t="s">
        <v>68</v>
      </c>
      <c r="D19" s="71">
        <f>+'[1]NR 2025'!G19</f>
        <v>0</v>
      </c>
      <c r="E19" s="70">
        <f>+'[1]NR 2025'!H19</f>
        <v>0</v>
      </c>
      <c r="F19" s="72">
        <f>+'[1]NR 2025'!I19</f>
        <v>0</v>
      </c>
      <c r="G19" s="71">
        <f>+'[1]NR 2025'!M19</f>
        <v>0</v>
      </c>
      <c r="H19" s="70">
        <f>+'[1]NR 2025'!N19</f>
        <v>0</v>
      </c>
      <c r="I19" s="75">
        <f>+'[1]NR 2025'!O19</f>
        <v>0</v>
      </c>
      <c r="J19" s="96">
        <f>+'[1]NR 2025'!Y19</f>
        <v>0</v>
      </c>
      <c r="K19" s="95">
        <f>+'[1]NR 2025'!Z19</f>
        <v>0</v>
      </c>
      <c r="L19" s="124">
        <f>+'[1]NR 2025'!AA19</f>
        <v>0</v>
      </c>
      <c r="M19" s="100">
        <f t="shared" si="0"/>
        <v>0</v>
      </c>
      <c r="N19" s="70">
        <f t="shared" si="1"/>
        <v>0</v>
      </c>
      <c r="O19" s="72">
        <f t="shared" si="2"/>
        <v>0</v>
      </c>
      <c r="P19" s="128">
        <f t="shared" si="3"/>
        <v>0</v>
      </c>
      <c r="Q19" s="70">
        <f t="shared" si="4"/>
        <v>0</v>
      </c>
      <c r="R19" s="72">
        <f t="shared" si="5"/>
        <v>0</v>
      </c>
      <c r="S19" s="1"/>
    </row>
    <row r="20" spans="1:19" x14ac:dyDescent="0.25">
      <c r="A20" s="1"/>
      <c r="B20" s="78" t="s">
        <v>67</v>
      </c>
      <c r="C20" s="101" t="s">
        <v>66</v>
      </c>
      <c r="D20" s="71">
        <f>+'[1]NR 2025'!G20</f>
        <v>287260.17</v>
      </c>
      <c r="E20" s="70">
        <f>+'[1]NR 2025'!H20</f>
        <v>0</v>
      </c>
      <c r="F20" s="72">
        <f>+'[1]NR 2025'!I20</f>
        <v>287260.17</v>
      </c>
      <c r="G20" s="71">
        <f>+'[1]NR 2025'!M20</f>
        <v>3770000</v>
      </c>
      <c r="H20" s="70">
        <f>+'[1]NR 2025'!N20</f>
        <v>0</v>
      </c>
      <c r="I20" s="75">
        <f>+'[1]NR 2025'!O20</f>
        <v>3770000</v>
      </c>
      <c r="J20" s="96">
        <f>+'[1]NR 2025'!Y20</f>
        <v>0</v>
      </c>
      <c r="K20" s="95">
        <f>+'[1]NR 2025'!Z20</f>
        <v>0</v>
      </c>
      <c r="L20" s="124">
        <f>+'[1]NR 2025'!AA20</f>
        <v>0</v>
      </c>
      <c r="M20" s="100">
        <f t="shared" si="0"/>
        <v>0</v>
      </c>
      <c r="N20" s="70">
        <f t="shared" si="1"/>
        <v>0</v>
      </c>
      <c r="O20" s="72">
        <f t="shared" si="2"/>
        <v>0</v>
      </c>
      <c r="P20" s="128">
        <f t="shared" si="3"/>
        <v>0</v>
      </c>
      <c r="Q20" s="70">
        <f t="shared" si="4"/>
        <v>0</v>
      </c>
      <c r="R20" s="72">
        <f t="shared" si="5"/>
        <v>0</v>
      </c>
      <c r="S20" s="1"/>
    </row>
    <row r="21" spans="1:19" x14ac:dyDescent="0.25">
      <c r="A21" s="1"/>
      <c r="B21" s="78" t="s">
        <v>65</v>
      </c>
      <c r="C21" s="77" t="s">
        <v>64</v>
      </c>
      <c r="D21" s="71">
        <f>+'[1]NR 2025'!G21</f>
        <v>4071186.62</v>
      </c>
      <c r="E21" s="70">
        <f>+'[1]NR 2025'!H21</f>
        <v>55150.83</v>
      </c>
      <c r="F21" s="72">
        <f>+'[1]NR 2025'!I21</f>
        <v>4126337.45</v>
      </c>
      <c r="G21" s="71">
        <f>+'[1]NR 2025'!M21</f>
        <v>3200000</v>
      </c>
      <c r="H21" s="70">
        <f>+'[1]NR 2025'!N21</f>
        <v>0</v>
      </c>
      <c r="I21" s="75">
        <f>+'[1]NR 2025'!O21</f>
        <v>3200000</v>
      </c>
      <c r="J21" s="96">
        <f>+'[1]NR 2025'!Y21</f>
        <v>3200000</v>
      </c>
      <c r="K21" s="95">
        <f>+'[1]NR 2025'!Z21</f>
        <v>0</v>
      </c>
      <c r="L21" s="124">
        <f>+'[1]NR 2025'!AA21</f>
        <v>3200000</v>
      </c>
      <c r="M21" s="100">
        <f t="shared" si="0"/>
        <v>3328000</v>
      </c>
      <c r="N21" s="99">
        <f t="shared" si="1"/>
        <v>0</v>
      </c>
      <c r="O21" s="72">
        <f t="shared" si="2"/>
        <v>3328000</v>
      </c>
      <c r="P21" s="128">
        <f t="shared" si="3"/>
        <v>3461120</v>
      </c>
      <c r="Q21" s="99">
        <f t="shared" si="4"/>
        <v>0</v>
      </c>
      <c r="R21" s="72">
        <f t="shared" si="5"/>
        <v>3461120</v>
      </c>
      <c r="S21" s="1"/>
    </row>
    <row r="22" spans="1:19" x14ac:dyDescent="0.25">
      <c r="A22" s="1"/>
      <c r="B22" s="78" t="s">
        <v>63</v>
      </c>
      <c r="C22" s="77" t="s">
        <v>62</v>
      </c>
      <c r="D22" s="71">
        <f>+'[1]NR 2025'!G22</f>
        <v>0</v>
      </c>
      <c r="E22" s="70">
        <f>+'[1]NR 2025'!H22</f>
        <v>0</v>
      </c>
      <c r="F22" s="72">
        <f>+'[1]NR 2025'!I22</f>
        <v>0</v>
      </c>
      <c r="G22" s="71">
        <f>+'[1]NR 2025'!M22</f>
        <v>0</v>
      </c>
      <c r="H22" s="70">
        <f>+'[1]NR 2025'!N22</f>
        <v>0</v>
      </c>
      <c r="I22" s="75">
        <f>+'[1]NR 2025'!O22</f>
        <v>0</v>
      </c>
      <c r="J22" s="96">
        <f>+'[1]NR 2025'!Y22</f>
        <v>0</v>
      </c>
      <c r="K22" s="95">
        <f>+'[1]NR 2025'!Z22</f>
        <v>0</v>
      </c>
      <c r="L22" s="124">
        <f>+'[1]NR 2025'!AA22</f>
        <v>0</v>
      </c>
      <c r="M22" s="100">
        <f t="shared" si="0"/>
        <v>0</v>
      </c>
      <c r="N22" s="99">
        <f t="shared" si="1"/>
        <v>0</v>
      </c>
      <c r="O22" s="72">
        <f t="shared" si="2"/>
        <v>0</v>
      </c>
      <c r="P22" s="128">
        <f t="shared" si="3"/>
        <v>0</v>
      </c>
      <c r="Q22" s="99">
        <f t="shared" si="4"/>
        <v>0</v>
      </c>
      <c r="R22" s="72">
        <f t="shared" si="5"/>
        <v>0</v>
      </c>
      <c r="S22" s="1"/>
    </row>
    <row r="23" spans="1:19" ht="15.75" thickBot="1" x14ac:dyDescent="0.3">
      <c r="A23" s="1"/>
      <c r="B23" s="98" t="s">
        <v>61</v>
      </c>
      <c r="C23" s="97" t="s">
        <v>60</v>
      </c>
      <c r="D23" s="71">
        <f>+'[1]NR 2025'!G23</f>
        <v>2158115.7000000002</v>
      </c>
      <c r="E23" s="70">
        <f>+'[1]NR 2025'!H23</f>
        <v>0</v>
      </c>
      <c r="F23" s="67">
        <f>+'[1]NR 2025'!I23</f>
        <v>2158115.7000000002</v>
      </c>
      <c r="G23" s="71">
        <f>+'[1]NR 2025'!M23</f>
        <v>0</v>
      </c>
      <c r="H23" s="70">
        <f>+'[1]NR 2025'!N23</f>
        <v>0</v>
      </c>
      <c r="I23" s="69">
        <f>+'[1]NR 2025'!O23</f>
        <v>0</v>
      </c>
      <c r="J23" s="96">
        <f>+'[1]NR 2025'!Y23</f>
        <v>0</v>
      </c>
      <c r="K23" s="95">
        <f>+'[1]NR 2025'!Z23</f>
        <v>0</v>
      </c>
      <c r="L23" s="124">
        <f>+'[1]NR 2025'!AA23</f>
        <v>0</v>
      </c>
      <c r="M23" s="94">
        <f t="shared" si="0"/>
        <v>0</v>
      </c>
      <c r="N23" s="93">
        <f t="shared" si="1"/>
        <v>0</v>
      </c>
      <c r="O23" s="67">
        <f t="shared" si="2"/>
        <v>0</v>
      </c>
      <c r="P23" s="127">
        <f t="shared" si="3"/>
        <v>0</v>
      </c>
      <c r="Q23" s="93">
        <f t="shared" si="4"/>
        <v>0</v>
      </c>
      <c r="R23" s="67">
        <f t="shared" si="5"/>
        <v>0</v>
      </c>
      <c r="S23" s="1"/>
    </row>
    <row r="24" spans="1:19" ht="15.75" thickBot="1" x14ac:dyDescent="0.3">
      <c r="A24" s="1"/>
      <c r="B24" s="66" t="s">
        <v>59</v>
      </c>
      <c r="C24" s="92" t="s">
        <v>58</v>
      </c>
      <c r="D24" s="88">
        <f t="shared" ref="D24:L24" si="6">SUM(D15:D21)</f>
        <v>196809161.75</v>
      </c>
      <c r="E24" s="88">
        <f t="shared" si="6"/>
        <v>21679350.109999999</v>
      </c>
      <c r="F24" s="88">
        <f t="shared" si="6"/>
        <v>218488511.85999998</v>
      </c>
      <c r="G24" s="88">
        <f t="shared" si="6"/>
        <v>195476600</v>
      </c>
      <c r="H24" s="88">
        <f t="shared" si="6"/>
        <v>17100000</v>
      </c>
      <c r="I24" s="91">
        <f t="shared" si="6"/>
        <v>212576600</v>
      </c>
      <c r="J24" s="90">
        <f t="shared" si="6"/>
        <v>208950000</v>
      </c>
      <c r="K24" s="90">
        <f t="shared" si="6"/>
        <v>22000000</v>
      </c>
      <c r="L24" s="90">
        <f t="shared" si="6"/>
        <v>230950000</v>
      </c>
      <c r="M24" s="89">
        <f>SUM(M15:M23)</f>
        <v>217308000</v>
      </c>
      <c r="N24" s="88">
        <f>SUM(N15:N21)</f>
        <v>22880000</v>
      </c>
      <c r="O24" s="88">
        <f>SUM(O15:O21)</f>
        <v>240188000</v>
      </c>
      <c r="P24" s="88">
        <f>SUM(P15:P21)</f>
        <v>226000320</v>
      </c>
      <c r="Q24" s="88">
        <f>SUM(Q15:Q21)</f>
        <v>23795200</v>
      </c>
      <c r="R24" s="88">
        <f>SUM(R15:R21)</f>
        <v>249795520</v>
      </c>
      <c r="S24" s="1"/>
    </row>
    <row r="25" spans="1:19" ht="15.75" customHeight="1" thickBot="1" x14ac:dyDescent="0.3">
      <c r="A25" s="1"/>
      <c r="B25" s="87"/>
      <c r="C25" s="86" t="s">
        <v>57</v>
      </c>
      <c r="D25" s="130"/>
      <c r="E25" s="130"/>
      <c r="F25" s="140"/>
      <c r="G25" s="130"/>
      <c r="H25" s="130"/>
      <c r="I25" s="130"/>
      <c r="J25" s="166"/>
      <c r="K25" s="130"/>
      <c r="L25" s="140"/>
      <c r="M25" s="130"/>
      <c r="N25" s="130"/>
      <c r="O25" s="140"/>
      <c r="P25" s="130"/>
      <c r="Q25" s="130"/>
      <c r="R25" s="140"/>
      <c r="S25" s="1"/>
    </row>
    <row r="26" spans="1:19" x14ac:dyDescent="0.25">
      <c r="A26" s="1"/>
      <c r="B26" s="147" t="s">
        <v>56</v>
      </c>
      <c r="C26" s="152" t="s">
        <v>55</v>
      </c>
      <c r="D26" s="141" t="s">
        <v>54</v>
      </c>
      <c r="E26" s="143" t="s">
        <v>53</v>
      </c>
      <c r="F26" s="145" t="s">
        <v>52</v>
      </c>
      <c r="G26" s="136" t="s">
        <v>54</v>
      </c>
      <c r="H26" s="141" t="s">
        <v>53</v>
      </c>
      <c r="I26" s="138" t="s">
        <v>52</v>
      </c>
      <c r="J26" s="141" t="s">
        <v>54</v>
      </c>
      <c r="K26" s="143" t="s">
        <v>53</v>
      </c>
      <c r="L26" s="145" t="s">
        <v>52</v>
      </c>
      <c r="M26" s="163" t="s">
        <v>54</v>
      </c>
      <c r="N26" s="143" t="s">
        <v>53</v>
      </c>
      <c r="O26" s="145" t="s">
        <v>52</v>
      </c>
      <c r="P26" s="136" t="s">
        <v>54</v>
      </c>
      <c r="Q26" s="143" t="s">
        <v>53</v>
      </c>
      <c r="R26" s="145" t="s">
        <v>52</v>
      </c>
      <c r="S26" s="1"/>
    </row>
    <row r="27" spans="1:19" ht="15.75" thickBot="1" x14ac:dyDescent="0.3">
      <c r="A27" s="1"/>
      <c r="B27" s="148"/>
      <c r="C27" s="153"/>
      <c r="D27" s="142"/>
      <c r="E27" s="144"/>
      <c r="F27" s="146"/>
      <c r="G27" s="137"/>
      <c r="H27" s="142"/>
      <c r="I27" s="139"/>
      <c r="J27" s="142"/>
      <c r="K27" s="144"/>
      <c r="L27" s="146"/>
      <c r="M27" s="164"/>
      <c r="N27" s="144"/>
      <c r="O27" s="146"/>
      <c r="P27" s="137"/>
      <c r="Q27" s="144"/>
      <c r="R27" s="146"/>
      <c r="S27" s="1"/>
    </row>
    <row r="28" spans="1:19" x14ac:dyDescent="0.25">
      <c r="A28" s="1"/>
      <c r="B28" s="85" t="s">
        <v>51</v>
      </c>
      <c r="C28" s="84" t="s">
        <v>50</v>
      </c>
      <c r="D28" s="71">
        <f>+'[1]NR 2025'!G28</f>
        <v>7612921.4799999995</v>
      </c>
      <c r="E28" s="70">
        <f>+'[1]NR 2025'!H28</f>
        <v>146842.56</v>
      </c>
      <c r="F28" s="72">
        <f>+'[1]NR 2025'!I28</f>
        <v>7759764.0399999991</v>
      </c>
      <c r="G28" s="71">
        <f>+'[1]NR 2025'!M28</f>
        <v>6900000</v>
      </c>
      <c r="H28" s="70">
        <f>+'[1]NR 2025'!N28</f>
        <v>30000</v>
      </c>
      <c r="I28" s="75">
        <f>+'[1]NR 2025'!O28</f>
        <v>6930000</v>
      </c>
      <c r="J28" s="108">
        <f>+'[1]NR 2025'!Y28</f>
        <v>8000000</v>
      </c>
      <c r="K28" s="107">
        <f>+'[1]NR 2025'!Z28</f>
        <v>130000</v>
      </c>
      <c r="L28" s="126">
        <f>+'[1]NR 2025'!AA28</f>
        <v>8130000</v>
      </c>
      <c r="M28" s="83">
        <f t="shared" ref="M28:M38" si="7">+J28*1.04</f>
        <v>8320000</v>
      </c>
      <c r="N28" s="83">
        <f t="shared" ref="N28:N38" si="8">+K28*1.04</f>
        <v>135200</v>
      </c>
      <c r="O28" s="72">
        <f t="shared" ref="O28:O38" si="9">+L28*1.04</f>
        <v>8455200</v>
      </c>
      <c r="P28" s="83">
        <f t="shared" ref="P28:P38" si="10">+M28*1.04</f>
        <v>8652800</v>
      </c>
      <c r="Q28" s="83">
        <f t="shared" ref="Q28:Q38" si="11">+N28*1.04</f>
        <v>140608</v>
      </c>
      <c r="R28" s="72">
        <f t="shared" ref="R28:R38" si="12">+O28*1.04</f>
        <v>8793408</v>
      </c>
      <c r="S28" s="1"/>
    </row>
    <row r="29" spans="1:19" x14ac:dyDescent="0.25">
      <c r="A29" s="1"/>
      <c r="B29" s="78" t="s">
        <v>49</v>
      </c>
      <c r="C29" s="77" t="s">
        <v>48</v>
      </c>
      <c r="D29" s="71">
        <f>+'[1]NR 2025'!G29</f>
        <v>13098934.59</v>
      </c>
      <c r="E29" s="82">
        <f>+'[1]NR 2025'!H29</f>
        <v>2547747.1</v>
      </c>
      <c r="F29" s="72">
        <f>+'[1]NR 2025'!I29</f>
        <v>15646681.689999999</v>
      </c>
      <c r="G29" s="71">
        <f>+'[1]NR 2025'!M29</f>
        <v>11994966</v>
      </c>
      <c r="H29" s="70">
        <f>+'[1]NR 2025'!N29</f>
        <v>2300000</v>
      </c>
      <c r="I29" s="75">
        <f>+'[1]NR 2025'!O29</f>
        <v>14294966</v>
      </c>
      <c r="J29" s="96">
        <f>+'[1]NR 2025'!Y29</f>
        <v>12122366</v>
      </c>
      <c r="K29" s="125">
        <f>+'[1]NR 2025'!Z29</f>
        <v>2300000</v>
      </c>
      <c r="L29" s="124">
        <f>+'[1]NR 2025'!AA29</f>
        <v>14422366</v>
      </c>
      <c r="M29" s="76">
        <f t="shared" si="7"/>
        <v>12607260.640000001</v>
      </c>
      <c r="N29" s="81">
        <f t="shared" si="8"/>
        <v>2392000</v>
      </c>
      <c r="O29" s="72">
        <f t="shared" si="9"/>
        <v>14999260.640000001</v>
      </c>
      <c r="P29" s="76">
        <f t="shared" si="10"/>
        <v>13111551.0656</v>
      </c>
      <c r="Q29" s="81">
        <f t="shared" si="11"/>
        <v>2487680</v>
      </c>
      <c r="R29" s="72">
        <f t="shared" si="12"/>
        <v>15599231.0656</v>
      </c>
      <c r="S29" s="1"/>
    </row>
    <row r="30" spans="1:19" x14ac:dyDescent="0.25">
      <c r="A30" s="1"/>
      <c r="B30" s="78" t="s">
        <v>47</v>
      </c>
      <c r="C30" s="77" t="s">
        <v>46</v>
      </c>
      <c r="D30" s="71">
        <f>+'[1]NR 2025'!G30</f>
        <v>13132554.739999995</v>
      </c>
      <c r="E30" s="82">
        <f>+'[1]NR 2025'!H30</f>
        <v>152324.94999999998</v>
      </c>
      <c r="F30" s="72">
        <f>+'[1]NR 2025'!I30</f>
        <v>13284879.689999994</v>
      </c>
      <c r="G30" s="71">
        <f>+'[1]NR 2025'!M30</f>
        <v>20711472</v>
      </c>
      <c r="H30" s="70">
        <f>+'[1]NR 2025'!N30</f>
        <v>70000</v>
      </c>
      <c r="I30" s="75">
        <f>+'[1]NR 2025'!O30</f>
        <v>20781472</v>
      </c>
      <c r="J30" s="96">
        <f>+'[1]NR 2025'!Y30</f>
        <v>20711472</v>
      </c>
      <c r="K30" s="125">
        <f>+'[1]NR 2025'!Z30</f>
        <v>70000</v>
      </c>
      <c r="L30" s="124">
        <f>+'[1]NR 2025'!AA30</f>
        <v>20781472</v>
      </c>
      <c r="M30" s="76">
        <f t="shared" si="7"/>
        <v>21539930.879999999</v>
      </c>
      <c r="N30" s="81">
        <f t="shared" si="8"/>
        <v>72800</v>
      </c>
      <c r="O30" s="72">
        <f t="shared" si="9"/>
        <v>21612730.879999999</v>
      </c>
      <c r="P30" s="76">
        <f t="shared" si="10"/>
        <v>22401528.115199998</v>
      </c>
      <c r="Q30" s="81">
        <f t="shared" si="11"/>
        <v>75712</v>
      </c>
      <c r="R30" s="72">
        <f t="shared" si="12"/>
        <v>22477240.115199998</v>
      </c>
      <c r="S30" s="1"/>
    </row>
    <row r="31" spans="1:19" x14ac:dyDescent="0.25">
      <c r="A31" s="1"/>
      <c r="B31" s="78" t="s">
        <v>45</v>
      </c>
      <c r="C31" s="77" t="s">
        <v>44</v>
      </c>
      <c r="D31" s="71">
        <f>+'[1]NR 2025'!G31</f>
        <v>43060784.720000006</v>
      </c>
      <c r="E31" s="70">
        <f>+'[1]NR 2025'!H31</f>
        <v>4975197.63</v>
      </c>
      <c r="F31" s="72">
        <f>+'[1]NR 2025'!I31</f>
        <v>48035982.350000009</v>
      </c>
      <c r="G31" s="71">
        <f>+'[1]NR 2025'!M31</f>
        <v>39404789</v>
      </c>
      <c r="H31" s="70">
        <f>+'[1]NR 2025'!N31</f>
        <v>4000000</v>
      </c>
      <c r="I31" s="75">
        <f>+'[1]NR 2025'!O31</f>
        <v>43404789</v>
      </c>
      <c r="J31" s="96">
        <f>+'[1]NR 2025'!Y31</f>
        <v>41404789</v>
      </c>
      <c r="K31" s="95">
        <f>+'[1]NR 2025'!Z31</f>
        <v>4000000</v>
      </c>
      <c r="L31" s="124">
        <f>+'[1]NR 2025'!AA31</f>
        <v>45404789</v>
      </c>
      <c r="M31" s="76">
        <f t="shared" si="7"/>
        <v>43060980.560000002</v>
      </c>
      <c r="N31" s="76">
        <f t="shared" si="8"/>
        <v>4160000</v>
      </c>
      <c r="O31" s="72">
        <f t="shared" si="9"/>
        <v>47220980.560000002</v>
      </c>
      <c r="P31" s="76">
        <f t="shared" si="10"/>
        <v>44783419.782400005</v>
      </c>
      <c r="Q31" s="76">
        <f t="shared" si="11"/>
        <v>4326400</v>
      </c>
      <c r="R31" s="72">
        <f t="shared" si="12"/>
        <v>49109819.782400005</v>
      </c>
      <c r="S31" s="1"/>
    </row>
    <row r="32" spans="1:19" x14ac:dyDescent="0.25">
      <c r="A32" s="1"/>
      <c r="B32" s="78" t="s">
        <v>43</v>
      </c>
      <c r="C32" s="77" t="s">
        <v>42</v>
      </c>
      <c r="D32" s="71">
        <f>+'[1]NR 2025'!G32</f>
        <v>66891134.999999993</v>
      </c>
      <c r="E32" s="70">
        <f>+'[1]NR 2025'!H32</f>
        <v>3879604</v>
      </c>
      <c r="F32" s="72">
        <f>+'[1]NR 2025'!I32</f>
        <v>70770739</v>
      </c>
      <c r="G32" s="71">
        <f>+'[1]NR 2025'!M32</f>
        <v>68910348</v>
      </c>
      <c r="H32" s="70">
        <f>+'[1]NR 2025'!N32</f>
        <v>3300000</v>
      </c>
      <c r="I32" s="75">
        <f>+'[1]NR 2025'!O32</f>
        <v>72210348</v>
      </c>
      <c r="J32" s="96">
        <f>+'[1]NR 2025'!Y32</f>
        <v>75155348</v>
      </c>
      <c r="K32" s="95">
        <f>+'[1]NR 2025'!Z32</f>
        <v>3300000</v>
      </c>
      <c r="L32" s="124">
        <f>+'[1]NR 2025'!AA32</f>
        <v>78455348</v>
      </c>
      <c r="M32" s="76">
        <f t="shared" si="7"/>
        <v>78161561.920000002</v>
      </c>
      <c r="N32" s="76">
        <f t="shared" si="8"/>
        <v>3432000</v>
      </c>
      <c r="O32" s="72">
        <f t="shared" si="9"/>
        <v>81593561.920000002</v>
      </c>
      <c r="P32" s="76">
        <f t="shared" si="10"/>
        <v>81288024.396800011</v>
      </c>
      <c r="Q32" s="76">
        <f t="shared" si="11"/>
        <v>3569280</v>
      </c>
      <c r="R32" s="72">
        <f t="shared" si="12"/>
        <v>84857304.396800011</v>
      </c>
      <c r="S32" s="1"/>
    </row>
    <row r="33" spans="1:19" x14ac:dyDescent="0.25">
      <c r="A33" s="1"/>
      <c r="B33" s="78" t="s">
        <v>41</v>
      </c>
      <c r="C33" s="80" t="s">
        <v>40</v>
      </c>
      <c r="D33" s="71">
        <f>+'[1]NR 2025'!G33</f>
        <v>65723448.999999993</v>
      </c>
      <c r="E33" s="70">
        <f>+'[1]NR 2025'!H33</f>
        <v>3879604</v>
      </c>
      <c r="F33" s="72">
        <f>+'[1]NR 2025'!I33</f>
        <v>69603053</v>
      </c>
      <c r="G33" s="71">
        <f>+'[1]NR 2025'!M33</f>
        <v>67810348</v>
      </c>
      <c r="H33" s="70">
        <f>+'[1]NR 2025'!N33</f>
        <v>3300000</v>
      </c>
      <c r="I33" s="75">
        <f>+'[1]NR 2025'!O33</f>
        <v>71110348</v>
      </c>
      <c r="J33" s="96">
        <f>+'[1]NR 2025'!Y33</f>
        <v>74055348</v>
      </c>
      <c r="K33" s="95">
        <f>+'[1]NR 2025'!Z33</f>
        <v>3300000</v>
      </c>
      <c r="L33" s="124">
        <f>+'[1]NR 2025'!AA33</f>
        <v>77355348</v>
      </c>
      <c r="M33" s="76">
        <f t="shared" si="7"/>
        <v>77017561.920000002</v>
      </c>
      <c r="N33" s="76">
        <f t="shared" si="8"/>
        <v>3432000</v>
      </c>
      <c r="O33" s="72">
        <f t="shared" si="9"/>
        <v>80449561.920000002</v>
      </c>
      <c r="P33" s="76">
        <f t="shared" si="10"/>
        <v>80098264.396800011</v>
      </c>
      <c r="Q33" s="76">
        <f t="shared" si="11"/>
        <v>3569280</v>
      </c>
      <c r="R33" s="72">
        <f t="shared" si="12"/>
        <v>83667544.396800011</v>
      </c>
      <c r="S33" s="1"/>
    </row>
    <row r="34" spans="1:19" x14ac:dyDescent="0.25">
      <c r="A34" s="1"/>
      <c r="B34" s="78" t="s">
        <v>39</v>
      </c>
      <c r="C34" s="79" t="s">
        <v>38</v>
      </c>
      <c r="D34" s="71">
        <f>+'[1]NR 2025'!G34</f>
        <v>1167686</v>
      </c>
      <c r="E34" s="70">
        <f>+'[1]NR 2025'!H34</f>
        <v>0</v>
      </c>
      <c r="F34" s="72">
        <f>+'[1]NR 2025'!I34</f>
        <v>1167686</v>
      </c>
      <c r="G34" s="71">
        <f>+'[1]NR 2025'!M34</f>
        <v>1100000</v>
      </c>
      <c r="H34" s="70">
        <f>+'[1]NR 2025'!N34</f>
        <v>0</v>
      </c>
      <c r="I34" s="75">
        <f>+'[1]NR 2025'!O34</f>
        <v>1100000</v>
      </c>
      <c r="J34" s="96">
        <f>+'[1]NR 2025'!Y34</f>
        <v>1100000</v>
      </c>
      <c r="K34" s="95">
        <f>+'[1]NR 2025'!Z34</f>
        <v>0</v>
      </c>
      <c r="L34" s="124">
        <f>+'[1]NR 2025'!AA34</f>
        <v>1100000</v>
      </c>
      <c r="M34" s="76">
        <f t="shared" si="7"/>
        <v>1144000</v>
      </c>
      <c r="N34" s="76">
        <f t="shared" si="8"/>
        <v>0</v>
      </c>
      <c r="O34" s="72">
        <f t="shared" si="9"/>
        <v>1144000</v>
      </c>
      <c r="P34" s="76">
        <f t="shared" si="10"/>
        <v>1189760</v>
      </c>
      <c r="Q34" s="76">
        <f t="shared" si="11"/>
        <v>0</v>
      </c>
      <c r="R34" s="72">
        <f t="shared" si="12"/>
        <v>1189760</v>
      </c>
      <c r="S34" s="1"/>
    </row>
    <row r="35" spans="1:19" x14ac:dyDescent="0.25">
      <c r="A35" s="1"/>
      <c r="B35" s="78" t="s">
        <v>37</v>
      </c>
      <c r="C35" s="77" t="s">
        <v>36</v>
      </c>
      <c r="D35" s="71">
        <f>+'[1]NR 2025'!G35</f>
        <v>23766912.119999997</v>
      </c>
      <c r="E35" s="70">
        <f>+'[1]NR 2025'!H35</f>
        <v>1467886.1600000001</v>
      </c>
      <c r="F35" s="72">
        <f>+'[1]NR 2025'!I35</f>
        <v>25234798.279999997</v>
      </c>
      <c r="G35" s="71">
        <f>+'[1]NR 2025'!M35</f>
        <v>23135618</v>
      </c>
      <c r="H35" s="70">
        <f>+'[1]NR 2025'!N35</f>
        <v>1150000</v>
      </c>
      <c r="I35" s="75">
        <f>+'[1]NR 2025'!O35</f>
        <v>24285618</v>
      </c>
      <c r="J35" s="96">
        <f>+'[1]NR 2025'!Y35</f>
        <v>25384618</v>
      </c>
      <c r="K35" s="95">
        <f>+'[1]NR 2025'!Z35</f>
        <v>1150000</v>
      </c>
      <c r="L35" s="124">
        <f>+'[1]NR 2025'!AA35</f>
        <v>26534618</v>
      </c>
      <c r="M35" s="76">
        <f t="shared" si="7"/>
        <v>26400002.720000003</v>
      </c>
      <c r="N35" s="76">
        <f t="shared" si="8"/>
        <v>1196000</v>
      </c>
      <c r="O35" s="72">
        <f t="shared" si="9"/>
        <v>27596002.720000003</v>
      </c>
      <c r="P35" s="76">
        <f t="shared" si="10"/>
        <v>27456002.828800004</v>
      </c>
      <c r="Q35" s="76">
        <f t="shared" si="11"/>
        <v>1243840</v>
      </c>
      <c r="R35" s="72">
        <f t="shared" si="12"/>
        <v>28699842.828800004</v>
      </c>
      <c r="S35" s="1"/>
    </row>
    <row r="36" spans="1:19" x14ac:dyDescent="0.25">
      <c r="A36" s="1"/>
      <c r="B36" s="78" t="s">
        <v>35</v>
      </c>
      <c r="C36" s="77" t="s">
        <v>34</v>
      </c>
      <c r="D36" s="71">
        <f>+'[1]NR 2025'!G36</f>
        <v>69869.01999999999</v>
      </c>
      <c r="E36" s="70">
        <f>+'[1]NR 2025'!H36</f>
        <v>105572.46</v>
      </c>
      <c r="F36" s="72">
        <f>+'[1]NR 2025'!I36</f>
        <v>175441.47999999998</v>
      </c>
      <c r="G36" s="71">
        <f>+'[1]NR 2025'!M36</f>
        <v>70000</v>
      </c>
      <c r="H36" s="70">
        <f>+'[1]NR 2025'!N36</f>
        <v>250000</v>
      </c>
      <c r="I36" s="75">
        <f>+'[1]NR 2025'!O36</f>
        <v>320000</v>
      </c>
      <c r="J36" s="96">
        <f>+'[1]NR 2025'!Y36</f>
        <v>70000</v>
      </c>
      <c r="K36" s="95">
        <f>+'[1]NR 2025'!Z36</f>
        <v>250000</v>
      </c>
      <c r="L36" s="124">
        <f>+'[1]NR 2025'!AA36</f>
        <v>320000</v>
      </c>
      <c r="M36" s="76">
        <f t="shared" si="7"/>
        <v>72800</v>
      </c>
      <c r="N36" s="76">
        <f t="shared" si="8"/>
        <v>260000</v>
      </c>
      <c r="O36" s="72">
        <f t="shared" si="9"/>
        <v>332800</v>
      </c>
      <c r="P36" s="76">
        <f t="shared" si="10"/>
        <v>75712</v>
      </c>
      <c r="Q36" s="76">
        <f t="shared" si="11"/>
        <v>270400</v>
      </c>
      <c r="R36" s="72">
        <f t="shared" si="12"/>
        <v>346112</v>
      </c>
      <c r="S36" s="1"/>
    </row>
    <row r="37" spans="1:19" x14ac:dyDescent="0.25">
      <c r="A37" s="1"/>
      <c r="B37" s="78" t="s">
        <v>33</v>
      </c>
      <c r="C37" s="77" t="s">
        <v>32</v>
      </c>
      <c r="D37" s="71">
        <f>+'[1]NR 2025'!G37</f>
        <v>18414353.039999995</v>
      </c>
      <c r="E37" s="70">
        <f>+'[1]NR 2025'!H37</f>
        <v>2287165.6300000004</v>
      </c>
      <c r="F37" s="72">
        <f>+'[1]NR 2025'!I37</f>
        <v>20701518.669999994</v>
      </c>
      <c r="G37" s="71">
        <f>+'[1]NR 2025'!M37</f>
        <v>19766407</v>
      </c>
      <c r="H37" s="70">
        <f>+'[1]NR 2025'!N37</f>
        <v>1000000</v>
      </c>
      <c r="I37" s="75">
        <f>+'[1]NR 2025'!O37</f>
        <v>20766407</v>
      </c>
      <c r="J37" s="96">
        <f>+'[1]NR 2025'!Y37</f>
        <v>24078407</v>
      </c>
      <c r="K37" s="95">
        <f>+'[1]NR 2025'!Z37</f>
        <v>1000000</v>
      </c>
      <c r="L37" s="124">
        <f>+'[1]NR 2025'!AA37</f>
        <v>25078407</v>
      </c>
      <c r="M37" s="76">
        <f t="shared" si="7"/>
        <v>25041543.280000001</v>
      </c>
      <c r="N37" s="76">
        <f t="shared" si="8"/>
        <v>1040000</v>
      </c>
      <c r="O37" s="72">
        <f t="shared" si="9"/>
        <v>26081543.280000001</v>
      </c>
      <c r="P37" s="76">
        <f t="shared" si="10"/>
        <v>26043205.011200003</v>
      </c>
      <c r="Q37" s="76">
        <f t="shared" si="11"/>
        <v>1081600</v>
      </c>
      <c r="R37" s="72">
        <f t="shared" si="12"/>
        <v>27124805.011200003</v>
      </c>
      <c r="S37" s="1"/>
    </row>
    <row r="38" spans="1:19" ht="15.75" thickBot="1" x14ac:dyDescent="0.3">
      <c r="A38" s="1"/>
      <c r="B38" s="74" t="s">
        <v>31</v>
      </c>
      <c r="C38" s="73" t="s">
        <v>30</v>
      </c>
      <c r="D38" s="71">
        <f>+'[1]NR 2025'!G38</f>
        <v>11846230.150000041</v>
      </c>
      <c r="E38" s="70">
        <f>+'[1]NR 2025'!H38</f>
        <v>2799801.29</v>
      </c>
      <c r="F38" s="67">
        <f>+'[1]NR 2025'!I38</f>
        <v>14646031.440000042</v>
      </c>
      <c r="G38" s="71">
        <f>+'[1]NR 2025'!M38</f>
        <v>7300000</v>
      </c>
      <c r="H38" s="70">
        <f>+'[1]NR 2025'!N38</f>
        <v>2283000</v>
      </c>
      <c r="I38" s="69">
        <f>+'[1]NR 2025'!O38</f>
        <v>9583000</v>
      </c>
      <c r="J38" s="96">
        <f>+'[1]NR 2025'!Y38</f>
        <v>9540000</v>
      </c>
      <c r="K38" s="95">
        <f>+'[1]NR 2025'!Z38</f>
        <v>2283000</v>
      </c>
      <c r="L38" s="124">
        <f>+'[1]NR 2025'!AA38</f>
        <v>11823000</v>
      </c>
      <c r="M38" s="68">
        <f t="shared" si="7"/>
        <v>9921600</v>
      </c>
      <c r="N38" s="68">
        <f t="shared" si="8"/>
        <v>2374320</v>
      </c>
      <c r="O38" s="67">
        <f t="shared" si="9"/>
        <v>12295920</v>
      </c>
      <c r="P38" s="68">
        <f t="shared" si="10"/>
        <v>10318464</v>
      </c>
      <c r="Q38" s="68">
        <f t="shared" si="11"/>
        <v>2469292.8000000003</v>
      </c>
      <c r="R38" s="67">
        <f t="shared" si="12"/>
        <v>12787756.800000001</v>
      </c>
      <c r="S38" s="1"/>
    </row>
    <row r="39" spans="1:19" ht="15.75" thickBot="1" x14ac:dyDescent="0.3">
      <c r="A39" s="1"/>
      <c r="B39" s="66" t="s">
        <v>29</v>
      </c>
      <c r="C39" s="65" t="s">
        <v>28</v>
      </c>
      <c r="D39" s="62">
        <f>SUM(D28:D32)+SUM(D35:D38)</f>
        <v>197893694.86000004</v>
      </c>
      <c r="E39" s="62">
        <f>SUM(E28:E32)+SUM(E35:E38)</f>
        <v>18362141.780000001</v>
      </c>
      <c r="F39" s="61">
        <f>SUM(F35:F38)+SUM(F28:F32)</f>
        <v>216255836.64000002</v>
      </c>
      <c r="G39" s="62">
        <f>SUM(G28:G32)+SUM(G35:G38)</f>
        <v>198193600</v>
      </c>
      <c r="H39" s="62">
        <f>SUM(H28:H32)+SUM(H35:H38)</f>
        <v>14383000</v>
      </c>
      <c r="I39" s="64">
        <f>SUM(I35:I38)+SUM(I28:I32)</f>
        <v>212576600</v>
      </c>
      <c r="J39" s="123"/>
      <c r="K39" s="63"/>
      <c r="L39" s="123">
        <f>SUM(L35:L38)+SUM(L28:L32)</f>
        <v>230950000</v>
      </c>
      <c r="M39" s="62">
        <f>SUM(M28:M32)+SUM(M35:M38)</f>
        <v>225125680</v>
      </c>
      <c r="N39" s="62">
        <f>SUM(N28:N32)+SUM(N35:N38)</f>
        <v>15062320</v>
      </c>
      <c r="O39" s="61">
        <f>SUM(O35:O38)+SUM(O28:O32)</f>
        <v>240188000</v>
      </c>
      <c r="P39" s="62">
        <f>SUM(P28:P32)+SUM(P35:P38)</f>
        <v>234130707.20000002</v>
      </c>
      <c r="Q39" s="62">
        <f>SUM(Q28:Q32)+SUM(Q35:Q38)</f>
        <v>15664812.800000001</v>
      </c>
      <c r="R39" s="61">
        <f>SUM(R35:R38)+SUM(R28:R32)</f>
        <v>249795520</v>
      </c>
      <c r="S39" s="1"/>
    </row>
    <row r="40" spans="1:19" ht="19.5" thickBot="1" x14ac:dyDescent="0.35">
      <c r="A40" s="1"/>
      <c r="B40" s="60" t="s">
        <v>27</v>
      </c>
      <c r="C40" s="59" t="s">
        <v>26</v>
      </c>
      <c r="D40" s="56">
        <f t="shared" ref="D40:R40" si="13">D24-D39</f>
        <v>-1084533.1100000441</v>
      </c>
      <c r="E40" s="56">
        <f t="shared" si="13"/>
        <v>3317208.3299999982</v>
      </c>
      <c r="F40" s="55">
        <f t="shared" si="13"/>
        <v>2232675.219999969</v>
      </c>
      <c r="G40" s="58">
        <f t="shared" si="13"/>
        <v>-2717000</v>
      </c>
      <c r="H40" s="58">
        <f t="shared" si="13"/>
        <v>2717000</v>
      </c>
      <c r="I40" s="122">
        <f t="shared" si="13"/>
        <v>0</v>
      </c>
      <c r="J40" s="56">
        <f t="shared" si="13"/>
        <v>208950000</v>
      </c>
      <c r="K40" s="56">
        <f t="shared" si="13"/>
        <v>22000000</v>
      </c>
      <c r="L40" s="55">
        <f t="shared" si="13"/>
        <v>0</v>
      </c>
      <c r="M40" s="57">
        <f t="shared" si="13"/>
        <v>-7817680</v>
      </c>
      <c r="N40" s="56">
        <f t="shared" si="13"/>
        <v>7817680</v>
      </c>
      <c r="O40" s="55">
        <f t="shared" si="13"/>
        <v>0</v>
      </c>
      <c r="P40" s="56">
        <f t="shared" si="13"/>
        <v>-8130387.2000000179</v>
      </c>
      <c r="Q40" s="56">
        <f t="shared" si="13"/>
        <v>8130387.1999999993</v>
      </c>
      <c r="R40" s="55">
        <f t="shared" si="13"/>
        <v>0</v>
      </c>
      <c r="S40" s="1"/>
    </row>
    <row r="41" spans="1:19" ht="15.75" thickBot="1" x14ac:dyDescent="0.3">
      <c r="A41" s="1"/>
      <c r="B41" s="54" t="s">
        <v>25</v>
      </c>
      <c r="C41" s="53" t="s">
        <v>24</v>
      </c>
      <c r="D41" s="49"/>
      <c r="E41" s="52"/>
      <c r="F41" s="47">
        <f>F40-D16</f>
        <v>-166783924.78000003</v>
      </c>
      <c r="G41" s="49"/>
      <c r="H41" s="48"/>
      <c r="I41" s="51">
        <f>I40-G16</f>
        <v>-171816600</v>
      </c>
      <c r="J41" s="121"/>
      <c r="K41" s="48"/>
      <c r="L41" s="47">
        <f>L40-J16</f>
        <v>-182750000</v>
      </c>
      <c r="M41" s="50"/>
      <c r="N41" s="48"/>
      <c r="O41" s="47">
        <f>O40-M16</f>
        <v>-190060000</v>
      </c>
      <c r="P41" s="49"/>
      <c r="Q41" s="48"/>
      <c r="R41" s="47">
        <f>R40-P16</f>
        <v>-197662400</v>
      </c>
      <c r="S41" s="1"/>
    </row>
    <row r="42" spans="1:19" ht="8.25" customHeight="1" thickBot="1" x14ac:dyDescent="0.3">
      <c r="A42" s="1"/>
      <c r="B42" s="44"/>
      <c r="C42" s="3"/>
      <c r="D42" s="1"/>
      <c r="E42" s="29"/>
      <c r="F42" s="29"/>
      <c r="G42" s="1"/>
      <c r="H42" s="29"/>
      <c r="I42" s="29"/>
      <c r="J42" s="29"/>
      <c r="K42" s="29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44"/>
      <c r="C43" s="149" t="s">
        <v>23</v>
      </c>
      <c r="D43" s="46" t="s">
        <v>22</v>
      </c>
      <c r="E43" s="29"/>
      <c r="F43" s="28"/>
      <c r="G43" s="46" t="s">
        <v>21</v>
      </c>
      <c r="H43" s="29"/>
      <c r="I43" s="29"/>
      <c r="J43" s="46" t="s">
        <v>20</v>
      </c>
      <c r="K43" s="29"/>
      <c r="L43" s="29"/>
      <c r="M43" s="46" t="s">
        <v>19</v>
      </c>
      <c r="N43" s="1"/>
      <c r="O43" s="1"/>
      <c r="P43" s="46" t="s">
        <v>19</v>
      </c>
      <c r="Q43" s="1"/>
      <c r="R43" s="1"/>
      <c r="S43" s="1"/>
    </row>
    <row r="44" spans="1:19" ht="15.75" thickBot="1" x14ac:dyDescent="0.3">
      <c r="A44" s="1"/>
      <c r="B44" s="44"/>
      <c r="C44" s="150"/>
      <c r="D44" s="45">
        <v>0</v>
      </c>
      <c r="E44" s="29"/>
      <c r="F44" s="28"/>
      <c r="G44" s="45">
        <v>0</v>
      </c>
      <c r="H44" s="41"/>
      <c r="I44" s="41"/>
      <c r="J44" s="45">
        <v>0</v>
      </c>
      <c r="K44" s="41"/>
      <c r="L44" s="41"/>
      <c r="M44" s="45">
        <v>0</v>
      </c>
      <c r="N44" s="1"/>
      <c r="O44" s="1"/>
      <c r="P44" s="45">
        <v>0</v>
      </c>
      <c r="Q44" s="1"/>
      <c r="R44" s="1"/>
      <c r="S44" s="1"/>
    </row>
    <row r="45" spans="1:19" ht="8.25" customHeight="1" thickBot="1" x14ac:dyDescent="0.3">
      <c r="A45" s="1"/>
      <c r="B45" s="44"/>
      <c r="C45" s="3"/>
      <c r="D45" s="29"/>
      <c r="E45" s="29"/>
      <c r="F45" s="28"/>
      <c r="G45" s="29"/>
      <c r="H45" s="29"/>
      <c r="I45" s="28"/>
      <c r="J45" s="28"/>
      <c r="K45" s="28"/>
      <c r="L45" s="1"/>
      <c r="M45" s="1"/>
      <c r="N45" s="1"/>
      <c r="O45" s="1"/>
      <c r="P45" s="1"/>
      <c r="Q45" s="1"/>
      <c r="R45" s="1"/>
      <c r="S45" s="1"/>
    </row>
    <row r="46" spans="1:19" ht="37.5" customHeight="1" thickBot="1" x14ac:dyDescent="0.3">
      <c r="A46" s="1"/>
      <c r="B46" s="44"/>
      <c r="C46" s="149" t="s">
        <v>18</v>
      </c>
      <c r="D46" s="2" t="s">
        <v>17</v>
      </c>
      <c r="E46" s="42" t="s">
        <v>16</v>
      </c>
      <c r="F46" s="28"/>
      <c r="G46" s="2" t="s">
        <v>17</v>
      </c>
      <c r="H46" s="42" t="s">
        <v>16</v>
      </c>
      <c r="I46" s="1"/>
      <c r="J46" s="2" t="s">
        <v>17</v>
      </c>
      <c r="K46" s="42" t="s">
        <v>16</v>
      </c>
      <c r="L46" s="43"/>
      <c r="M46" s="2" t="s">
        <v>17</v>
      </c>
      <c r="N46" s="42" t="s">
        <v>16</v>
      </c>
      <c r="O46" s="1"/>
      <c r="P46" s="2" t="s">
        <v>17</v>
      </c>
      <c r="Q46" s="42" t="s">
        <v>16</v>
      </c>
      <c r="R46" s="1"/>
      <c r="S46" s="1"/>
    </row>
    <row r="47" spans="1:19" ht="15.75" thickBot="1" x14ac:dyDescent="0.3">
      <c r="A47" s="1"/>
      <c r="B47" s="30"/>
      <c r="C47" s="151"/>
      <c r="D47" s="40">
        <v>0</v>
      </c>
      <c r="E47" s="39">
        <v>0</v>
      </c>
      <c r="F47" s="28"/>
      <c r="G47" s="40">
        <f>+'[1]NR 2025'!J47</f>
        <v>15600000</v>
      </c>
      <c r="H47" s="39">
        <v>0</v>
      </c>
      <c r="I47" s="1"/>
      <c r="J47" s="40">
        <f>+'[1]NR 2025'!V47</f>
        <v>0</v>
      </c>
      <c r="K47" s="39">
        <v>0</v>
      </c>
      <c r="L47" s="41"/>
      <c r="M47" s="40">
        <v>0</v>
      </c>
      <c r="N47" s="39">
        <v>0</v>
      </c>
      <c r="O47" s="1"/>
      <c r="P47" s="40">
        <v>0</v>
      </c>
      <c r="Q47" s="39">
        <v>0</v>
      </c>
      <c r="R47" s="1"/>
      <c r="S47" s="1"/>
    </row>
    <row r="48" spans="1:19" x14ac:dyDescent="0.25">
      <c r="A48" s="1"/>
      <c r="B48" s="30"/>
      <c r="C48" s="3"/>
      <c r="D48" s="29"/>
      <c r="E48" s="29"/>
      <c r="F48" s="28"/>
      <c r="G48" s="29"/>
      <c r="H48" s="29"/>
      <c r="I48" s="28"/>
      <c r="J48" s="28"/>
      <c r="K48" s="28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30"/>
      <c r="C49" s="35" t="s">
        <v>15</v>
      </c>
      <c r="D49" s="33" t="s">
        <v>8</v>
      </c>
      <c r="E49" s="29"/>
      <c r="F49" s="1"/>
      <c r="G49" s="33" t="s">
        <v>14</v>
      </c>
      <c r="H49" s="1"/>
      <c r="I49" s="1"/>
      <c r="J49" s="33" t="s">
        <v>6</v>
      </c>
      <c r="K49" s="1"/>
      <c r="L49" s="34"/>
      <c r="M49" s="33" t="s">
        <v>5</v>
      </c>
      <c r="N49" s="34"/>
      <c r="O49" s="34"/>
      <c r="P49" s="33" t="s">
        <v>4</v>
      </c>
      <c r="Q49" s="1"/>
      <c r="R49" s="1"/>
      <c r="S49" s="1"/>
    </row>
    <row r="50" spans="1:19" x14ac:dyDescent="0.25">
      <c r="A50" s="1"/>
      <c r="B50" s="30"/>
      <c r="C50" s="32" t="s">
        <v>93</v>
      </c>
      <c r="D50" s="36">
        <f>+'[1]NR 2025'!E57</f>
        <v>187</v>
      </c>
      <c r="E50" s="29"/>
      <c r="F50" s="1"/>
      <c r="G50" s="36">
        <f>+'[1]NR 2025'!M50</f>
        <v>4632334.7599999979</v>
      </c>
      <c r="H50" s="1"/>
      <c r="I50" s="1"/>
      <c r="J50" s="36">
        <f>+'[1]NR 2025'!Y50</f>
        <v>7316760.4800000004</v>
      </c>
      <c r="K50" s="1"/>
      <c r="L50" s="37"/>
      <c r="M50" s="36">
        <f>+J50*1.04</f>
        <v>7609430.8992000008</v>
      </c>
      <c r="N50" s="37"/>
      <c r="O50" s="37"/>
      <c r="P50" s="36">
        <f>+M50*1.04</f>
        <v>7913808.1351680011</v>
      </c>
      <c r="Q50" s="1"/>
      <c r="R50" s="1"/>
      <c r="S50" s="1"/>
    </row>
    <row r="51" spans="1:19" x14ac:dyDescent="0.25">
      <c r="A51" s="1"/>
      <c r="B51" s="30"/>
      <c r="C51" s="32" t="s">
        <v>13</v>
      </c>
      <c r="D51" s="36">
        <f>+'[1]NR 2025'!G51</f>
        <v>4198936.8</v>
      </c>
      <c r="E51" s="29"/>
      <c r="F51" s="1"/>
      <c r="G51" s="36">
        <f>+'[1]NR 2025'!M51</f>
        <v>4198936.8</v>
      </c>
      <c r="H51" s="1"/>
      <c r="I51" s="1"/>
      <c r="J51" s="36">
        <f>+'[1]NR 2025'!Y51</f>
        <v>5698900</v>
      </c>
      <c r="K51" s="1"/>
      <c r="L51" s="37"/>
      <c r="M51" s="36">
        <f>+J51*1.04</f>
        <v>5926856</v>
      </c>
      <c r="N51" s="37"/>
      <c r="O51" s="37"/>
      <c r="P51" s="36">
        <f>+M51*1.04</f>
        <v>6163930.2400000002</v>
      </c>
      <c r="Q51" s="1"/>
      <c r="R51" s="1"/>
      <c r="S51" s="1"/>
    </row>
    <row r="52" spans="1:19" x14ac:dyDescent="0.25">
      <c r="A52" s="1"/>
      <c r="B52" s="30"/>
      <c r="C52" s="32" t="s">
        <v>12</v>
      </c>
      <c r="D52" s="36">
        <f>+'[1]NR 2025'!G52</f>
        <v>156034.12999999896</v>
      </c>
      <c r="E52" s="29"/>
      <c r="F52" s="1"/>
      <c r="G52" s="36">
        <f>+'[1]NR 2025'!M52</f>
        <v>211191</v>
      </c>
      <c r="H52" s="1"/>
      <c r="I52" s="1"/>
      <c r="J52" s="36">
        <f>+'[1]NR 2025'!Y52</f>
        <v>1540807</v>
      </c>
      <c r="K52" s="1"/>
      <c r="L52" s="37"/>
      <c r="M52" s="36">
        <f>+J52*1.04</f>
        <v>1602439.28</v>
      </c>
      <c r="N52" s="37"/>
      <c r="O52" s="37"/>
      <c r="P52" s="36">
        <f>+M52*1.04</f>
        <v>1666536.8512000002</v>
      </c>
      <c r="Q52" s="1"/>
      <c r="R52" s="1"/>
      <c r="S52" s="1"/>
    </row>
    <row r="53" spans="1:19" x14ac:dyDescent="0.25">
      <c r="A53" s="1"/>
      <c r="B53" s="30"/>
      <c r="C53" s="32" t="s">
        <v>11</v>
      </c>
      <c r="D53" s="36">
        <f>+'[1]NR 2025'!G53</f>
        <v>0</v>
      </c>
      <c r="E53" s="29"/>
      <c r="F53" s="1"/>
      <c r="G53" s="36">
        <f>+'[1]NR 2025'!M53</f>
        <v>0</v>
      </c>
      <c r="H53" s="1"/>
      <c r="I53" s="1"/>
      <c r="J53" s="36">
        <f>+'[1]NR 2025'!Y53</f>
        <v>0</v>
      </c>
      <c r="K53" s="1"/>
      <c r="L53" s="37"/>
      <c r="M53" s="36">
        <f>+J53*1.04</f>
        <v>0</v>
      </c>
      <c r="N53" s="37"/>
      <c r="O53" s="37"/>
      <c r="P53" s="36">
        <f>+M53*1.04</f>
        <v>0</v>
      </c>
      <c r="Q53" s="1"/>
      <c r="R53" s="1"/>
      <c r="S53" s="1"/>
    </row>
    <row r="54" spans="1:19" x14ac:dyDescent="0.25">
      <c r="A54" s="1"/>
      <c r="B54" s="30"/>
      <c r="C54" s="38" t="s">
        <v>10</v>
      </c>
      <c r="D54" s="36">
        <f>+'[1]NR 2025'!G54</f>
        <v>265061</v>
      </c>
      <c r="E54" s="29"/>
      <c r="F54" s="1"/>
      <c r="G54" s="36">
        <f>+'[1]NR 2025'!M54</f>
        <v>222206.95999999996</v>
      </c>
      <c r="H54" s="1"/>
      <c r="I54" s="1"/>
      <c r="J54" s="36">
        <f>+'[1]NR 2025'!Y54</f>
        <v>77053.479999999981</v>
      </c>
      <c r="K54" s="1"/>
      <c r="L54" s="37"/>
      <c r="M54" s="36">
        <f>+J54*1.04</f>
        <v>80135.619199999986</v>
      </c>
      <c r="N54" s="37"/>
      <c r="O54" s="37"/>
      <c r="P54" s="36">
        <f>+M54*1.04</f>
        <v>83341.043967999984</v>
      </c>
      <c r="Q54" s="1"/>
      <c r="R54" s="1"/>
      <c r="S54" s="1"/>
    </row>
    <row r="55" spans="1:19" ht="10.5" customHeight="1" x14ac:dyDescent="0.25">
      <c r="A55" s="1"/>
      <c r="B55" s="30"/>
      <c r="C55" s="3"/>
      <c r="D55" s="29"/>
      <c r="E55" s="2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30"/>
      <c r="C56" s="35" t="s">
        <v>9</v>
      </c>
      <c r="D56" s="33" t="s">
        <v>8</v>
      </c>
      <c r="E56" s="29"/>
      <c r="F56" s="28"/>
      <c r="G56" s="33" t="s">
        <v>7</v>
      </c>
      <c r="H56" s="29"/>
      <c r="I56" s="28"/>
      <c r="J56" s="33" t="s">
        <v>6</v>
      </c>
      <c r="K56" s="28"/>
      <c r="L56" s="1"/>
      <c r="M56" s="33" t="s">
        <v>5</v>
      </c>
      <c r="N56" s="34"/>
      <c r="O56" s="34"/>
      <c r="P56" s="33" t="s">
        <v>4</v>
      </c>
      <c r="Q56" s="1"/>
      <c r="R56" s="1"/>
      <c r="S56" s="1"/>
    </row>
    <row r="57" spans="1:19" x14ac:dyDescent="0.25">
      <c r="A57" s="1"/>
      <c r="B57" s="30"/>
      <c r="C57" s="32"/>
      <c r="D57" s="31">
        <v>187</v>
      </c>
      <c r="E57" s="29"/>
      <c r="F57" s="28"/>
      <c r="G57" s="31">
        <f>+'[1]NR 2025'!J57</f>
        <v>187</v>
      </c>
      <c r="H57" s="29"/>
      <c r="I57" s="28"/>
      <c r="J57" s="31">
        <f>+'[1]NR 2025'!V57</f>
        <v>192</v>
      </c>
      <c r="K57" s="28"/>
      <c r="L57" s="1"/>
      <c r="M57" s="31">
        <v>195</v>
      </c>
      <c r="N57" s="1"/>
      <c r="O57" s="1"/>
      <c r="P57" s="31">
        <v>195</v>
      </c>
      <c r="Q57" s="1"/>
      <c r="R57" s="1"/>
      <c r="S57" s="1"/>
    </row>
    <row r="58" spans="1:19" x14ac:dyDescent="0.25">
      <c r="A58" s="1"/>
      <c r="B58" s="30"/>
      <c r="C58" s="3"/>
      <c r="D58" s="29"/>
      <c r="E58" s="29"/>
      <c r="F58" s="28"/>
      <c r="G58" s="29"/>
      <c r="H58" s="29"/>
      <c r="I58" s="28"/>
      <c r="J58" s="28"/>
      <c r="K58" s="28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27" t="s">
        <v>3</v>
      </c>
      <c r="C59" s="26"/>
      <c r="D59" s="156"/>
      <c r="E59" s="156"/>
      <c r="F59" s="156"/>
      <c r="G59" s="156"/>
      <c r="H59" s="156"/>
      <c r="I59" s="156"/>
      <c r="J59" s="156"/>
      <c r="K59" s="156"/>
      <c r="L59" s="25"/>
      <c r="M59" s="25"/>
      <c r="N59" s="25"/>
      <c r="O59" s="25"/>
      <c r="P59" s="25"/>
      <c r="Q59" s="25"/>
      <c r="R59" s="24"/>
      <c r="S59" s="1"/>
    </row>
    <row r="60" spans="1:19" x14ac:dyDescent="0.25">
      <c r="A60" s="1"/>
      <c r="B60" s="23"/>
      <c r="G60"/>
      <c r="R60" s="19"/>
      <c r="S60" s="1"/>
    </row>
    <row r="61" spans="1:19" x14ac:dyDescent="0.25">
      <c r="A61" s="1"/>
      <c r="B61" s="154"/>
      <c r="C61" s="155"/>
      <c r="D61" s="155"/>
      <c r="E61" s="155"/>
      <c r="F61" s="155"/>
      <c r="G61" s="155"/>
      <c r="H61" s="155"/>
      <c r="I61" s="155"/>
      <c r="J61" s="155"/>
      <c r="K61" s="155"/>
      <c r="R61" s="19"/>
      <c r="S61" s="1"/>
    </row>
    <row r="62" spans="1:19" x14ac:dyDescent="0.25">
      <c r="A62" s="1"/>
      <c r="B62" s="154"/>
      <c r="C62" s="155"/>
      <c r="D62" s="155"/>
      <c r="E62" s="155"/>
      <c r="F62" s="155"/>
      <c r="G62" s="155"/>
      <c r="H62" s="155"/>
      <c r="I62" s="155"/>
      <c r="J62" s="155"/>
      <c r="K62" s="155"/>
      <c r="R62" s="19"/>
      <c r="S62" s="1"/>
    </row>
    <row r="63" spans="1:19" x14ac:dyDescent="0.25">
      <c r="A63" s="1"/>
      <c r="B63" s="154"/>
      <c r="C63" s="155"/>
      <c r="D63" s="155"/>
      <c r="E63" s="155"/>
      <c r="F63" s="155"/>
      <c r="G63" s="155"/>
      <c r="H63" s="155"/>
      <c r="I63" s="155"/>
      <c r="J63" s="155"/>
      <c r="K63" s="155"/>
      <c r="R63" s="19"/>
      <c r="S63" s="1"/>
    </row>
    <row r="64" spans="1:19" x14ac:dyDescent="0.25">
      <c r="A64" s="1"/>
      <c r="B64" s="154"/>
      <c r="C64" s="155"/>
      <c r="D64" s="155"/>
      <c r="E64" s="155"/>
      <c r="F64" s="155"/>
      <c r="G64" s="155"/>
      <c r="H64" s="155"/>
      <c r="I64" s="155"/>
      <c r="J64" s="155"/>
      <c r="K64" s="155"/>
      <c r="R64" s="19"/>
      <c r="S64" s="1"/>
    </row>
    <row r="65" spans="1:19" x14ac:dyDescent="0.25">
      <c r="A65" s="1"/>
      <c r="B65" s="21"/>
      <c r="D65" s="12"/>
      <c r="E65" s="12"/>
      <c r="F65" s="12"/>
      <c r="G65" s="12"/>
      <c r="H65" s="12"/>
      <c r="I65" s="12"/>
      <c r="J65" s="12"/>
      <c r="K65" s="12"/>
      <c r="R65" s="19"/>
      <c r="S65" s="1"/>
    </row>
    <row r="66" spans="1:19" x14ac:dyDescent="0.25">
      <c r="A66" s="1"/>
      <c r="B66" s="21"/>
      <c r="C66" s="22"/>
      <c r="D66" s="12"/>
      <c r="E66" s="12"/>
      <c r="F66" s="12"/>
      <c r="G66" s="12"/>
      <c r="H66" s="12"/>
      <c r="I66" s="12"/>
      <c r="J66" s="12"/>
      <c r="K66" s="12"/>
      <c r="R66" s="19"/>
      <c r="S66" s="1"/>
    </row>
    <row r="67" spans="1:19" x14ac:dyDescent="0.25">
      <c r="A67" s="1"/>
      <c r="B67" s="21"/>
      <c r="C67" s="20"/>
      <c r="D67" s="12"/>
      <c r="E67" s="12"/>
      <c r="F67" s="12"/>
      <c r="G67" s="12"/>
      <c r="H67" s="12"/>
      <c r="I67" s="12"/>
      <c r="J67" s="12"/>
      <c r="K67" s="12"/>
      <c r="R67" s="19"/>
      <c r="S67" s="1"/>
    </row>
    <row r="68" spans="1:19" x14ac:dyDescent="0.25">
      <c r="A68" s="1"/>
      <c r="B68" s="21"/>
      <c r="C68" s="20"/>
      <c r="D68" s="12"/>
      <c r="E68" s="12"/>
      <c r="F68" s="12"/>
      <c r="G68" s="12"/>
      <c r="H68" s="12"/>
      <c r="I68" s="12"/>
      <c r="J68" s="12"/>
      <c r="K68" s="12"/>
      <c r="R68" s="19"/>
      <c r="S68" s="1"/>
    </row>
    <row r="69" spans="1:19" x14ac:dyDescent="0.25">
      <c r="A69" s="1"/>
      <c r="B69" s="18"/>
      <c r="C69" s="17"/>
      <c r="D69" s="16"/>
      <c r="E69" s="16"/>
      <c r="F69" s="16"/>
      <c r="G69" s="16"/>
      <c r="H69" s="16"/>
      <c r="I69" s="16"/>
      <c r="J69" s="16"/>
      <c r="K69" s="16"/>
      <c r="L69" s="15"/>
      <c r="M69" s="15"/>
      <c r="N69" s="15"/>
      <c r="O69" s="15"/>
      <c r="P69" s="15"/>
      <c r="Q69" s="15"/>
      <c r="R69" s="14"/>
      <c r="S69" s="1"/>
    </row>
    <row r="70" spans="1:19" x14ac:dyDescent="0.25">
      <c r="A70" s="1"/>
      <c r="B70" s="7"/>
      <c r="C70" s="6"/>
      <c r="D70" s="5"/>
      <c r="E70" s="5"/>
      <c r="F70" s="5"/>
      <c r="G70" s="5"/>
      <c r="H70" s="5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8"/>
      <c r="C71" s="8"/>
      <c r="D71" s="8"/>
      <c r="E71" s="8"/>
      <c r="F71" s="8"/>
      <c r="G71" s="8"/>
      <c r="H71" s="8"/>
      <c r="I71" s="8"/>
      <c r="J71" s="8"/>
      <c r="K71" s="8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8" t="s">
        <v>2</v>
      </c>
      <c r="C72" s="13">
        <v>45569</v>
      </c>
      <c r="D72" s="12"/>
      <c r="E72" s="8"/>
      <c r="F72" s="8" t="s">
        <v>1</v>
      </c>
      <c r="G72" s="11" t="s">
        <v>94</v>
      </c>
      <c r="H72" s="8"/>
      <c r="I72" s="8"/>
      <c r="J72" s="8"/>
      <c r="K72" s="8"/>
      <c r="L72" s="1"/>
      <c r="M72" s="1"/>
      <c r="N72" s="1"/>
      <c r="O72" s="1"/>
      <c r="P72" s="1"/>
      <c r="Q72" s="1"/>
      <c r="R72" s="1"/>
      <c r="S72" s="1"/>
    </row>
    <row r="73" spans="1:19" ht="7.5" customHeight="1" x14ac:dyDescent="0.2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8"/>
      <c r="C74" s="8"/>
      <c r="D74" s="10"/>
      <c r="E74" s="8"/>
      <c r="F74" s="8" t="s">
        <v>0</v>
      </c>
      <c r="G74" s="9"/>
      <c r="H74" s="8"/>
      <c r="I74" s="8"/>
      <c r="J74" s="8"/>
      <c r="K74" s="8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8"/>
      <c r="C75" s="8"/>
      <c r="D75" s="10"/>
      <c r="E75" s="8"/>
      <c r="F75" s="8"/>
      <c r="G75" s="9"/>
      <c r="H75" s="8"/>
      <c r="I75" s="8"/>
      <c r="J75" s="8"/>
      <c r="K75" s="8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7"/>
      <c r="C77" s="6"/>
      <c r="D77" s="5"/>
      <c r="E77" s="5"/>
      <c r="F77" s="5"/>
      <c r="G77" s="5"/>
      <c r="H77" s="5"/>
      <c r="I77" s="5"/>
      <c r="J77" s="5"/>
      <c r="K77" s="5"/>
      <c r="L77" s="1"/>
      <c r="M77" s="1"/>
      <c r="N77" s="1"/>
      <c r="O77" s="1"/>
      <c r="P77" s="1"/>
      <c r="Q77" s="1"/>
      <c r="R77" s="1"/>
      <c r="S77" s="1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G10:I10"/>
    <mergeCell ref="G12:I12"/>
    <mergeCell ref="G13:G14"/>
    <mergeCell ref="H13:H14"/>
    <mergeCell ref="E13:E14"/>
    <mergeCell ref="D4:U4"/>
    <mergeCell ref="D8:U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C43:C44"/>
    <mergeCell ref="C46:C47"/>
    <mergeCell ref="B26:B27"/>
    <mergeCell ref="G26:G27"/>
    <mergeCell ref="H26:H27"/>
    <mergeCell ref="B63:K63"/>
    <mergeCell ref="B64:K64"/>
    <mergeCell ref="B62:K62"/>
    <mergeCell ref="D59:K59"/>
    <mergeCell ref="B61:K61"/>
    <mergeCell ref="L13:L14"/>
    <mergeCell ref="J25:L25"/>
    <mergeCell ref="B13:B14"/>
    <mergeCell ref="C26:C27"/>
    <mergeCell ref="C13:C14"/>
    <mergeCell ref="L26:L27"/>
    <mergeCell ref="F26:F27"/>
    <mergeCell ref="F13:F14"/>
    <mergeCell ref="I26:I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TSmCh</vt:lpstr>
      <vt:lpstr>TSmCh!Oblast_tisku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2024-11-14T07:52:57Z</dcterms:modified>
</cp:coreProperties>
</file>