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\"/>
    </mc:Choice>
  </mc:AlternateContent>
  <xr:revisionPtr revIDLastSave="0" documentId="8_{1DA7FE04-CDE3-4FF1-ACBD-6BFD58F289EA}" xr6:coauthVersionLast="36" xr6:coauthVersionMax="36" xr10:uidLastSave="{00000000-0000-0000-0000-000000000000}"/>
  <bookViews>
    <workbookView xWindow="0" yWindow="0" windowWidth="28770" windowHeight="11355" xr2:uid="{00000000-000D-0000-FFFF-FFFF00000000}"/>
  </bookViews>
  <sheets>
    <sheet name="ORJ 18" sheetId="1" r:id="rId1"/>
    <sheet name="List1" sheetId="2" r:id="rId2"/>
  </sheets>
  <definedNames>
    <definedName name="_xlnm.Print_Titles" localSheetId="0">'ORJ 18'!$1:$1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5" i="1" s="1"/>
  <c r="J34" i="1"/>
  <c r="K34" i="1"/>
  <c r="K35" i="1" s="1"/>
  <c r="L34" i="1"/>
  <c r="L35" i="1" s="1"/>
  <c r="H34" i="1"/>
  <c r="H35" i="1" s="1"/>
  <c r="I11" i="1"/>
  <c r="J11" i="1"/>
  <c r="K11" i="1"/>
  <c r="L11" i="1"/>
  <c r="H11" i="1"/>
  <c r="I6" i="1"/>
  <c r="I7" i="1" s="1"/>
  <c r="I37" i="1" s="1"/>
  <c r="J6" i="1"/>
  <c r="K6" i="1"/>
  <c r="K7" i="1" s="1"/>
  <c r="K37" i="1" s="1"/>
  <c r="L6" i="1"/>
  <c r="L7" i="1" s="1"/>
  <c r="J7" i="1"/>
  <c r="H6" i="1"/>
  <c r="H7" i="1" s="1"/>
  <c r="H37" i="1" s="1"/>
  <c r="L37" i="1" l="1"/>
  <c r="H38" i="1"/>
  <c r="L38" i="1"/>
  <c r="K38" i="1"/>
  <c r="I38" i="1"/>
  <c r="J38" i="1"/>
  <c r="J35" i="1"/>
  <c r="J37" i="1" s="1"/>
</calcChain>
</file>

<file path=xl/sharedStrings.xml><?xml version="1.0" encoding="utf-8"?>
<sst xmlns="http://schemas.openxmlformats.org/spreadsheetml/2006/main" count="72" uniqueCount="48">
  <si>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</si>
  <si>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</si>
  <si>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</si>
  <si>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</si>
  <si>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</si>
  <si>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</si>
  <si>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</si>
  <si>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</si>
  <si>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</si>
  <si>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</si>
  <si>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</si>
  <si>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</si>
  <si>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</si>
  <si>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</si>
  <si>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</si>
  <si>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</si>
  <si>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Ostatní neinv. přijaté transf. ze SR</t>
  </si>
  <si>
    <t>Transfer na krytí přísp.poskytovaných na ochr.pomůcky a prac.prostř.</t>
  </si>
  <si>
    <t>Přijaté neinv. přísp.a náhrady</t>
  </si>
  <si>
    <t>Ostatní podpora zaměstnanosti</t>
  </si>
  <si>
    <t>Platy zaměstnanců v prac.poměru</t>
  </si>
  <si>
    <t>Pov.soc.pojistné,přísp.na st.polit.zam.</t>
  </si>
  <si>
    <t>Pov.zdravot.pojistné</t>
  </si>
  <si>
    <t>Povinné pojistné odpov.za prac.úraz, nemoc</t>
  </si>
  <si>
    <t>Ochranné pomůcky</t>
  </si>
  <si>
    <t>Drobný dlouhod. HM</t>
  </si>
  <si>
    <t>Nákup materiálu j.n.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</si>
  <si>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</si>
  <si>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</si>
  <si>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</si>
  <si>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</si>
  <si>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</si>
  <si>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</si>
  <si>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Zpracování dat a služby ICT</t>
  </si>
  <si>
    <t>Nákup ostatních služeb</t>
  </si>
  <si>
    <t>Opravy a udržování</t>
  </si>
  <si>
    <t>Pohoštění</t>
  </si>
  <si>
    <t>Převody vnitřním organizač.jedn.</t>
  </si>
  <si>
    <t>Běžné příjmy</t>
  </si>
  <si>
    <t>Příjmy 18 - Org. sl. - Pracovní skupina</t>
  </si>
  <si>
    <t>Běžné výdaje</t>
  </si>
  <si>
    <t>Výdaje 18 - Org. sl. - Pracovní skupina</t>
  </si>
  <si>
    <t>VÝSLEDEK HOSPODAŘENÍ (P - V)</t>
  </si>
  <si>
    <t>PROVOZNÍ PŘEBYTEK (BP - BV)</t>
  </si>
  <si>
    <t>Běžné výdaje (zrušená položka - náhrady mezd v době nemoci)</t>
  </si>
  <si>
    <t>Navýšení oprav za stroje</t>
  </si>
  <si>
    <t>Navýšení nákupu za drobný hm.majetek</t>
  </si>
  <si>
    <t>Náhrady mezd v době nemoci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</si>
</sst>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E828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4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topLeftCell="H1" zoomScaleNormal="100" workbookViewId="0">
      <pane ySplit="1" topLeftCell="A8" activePane="bottomLeft" state="frozen"/>
      <selection sqref="A1:Q1"/>
      <selection pane="bottomLeft" activeCell="O26" sqref="O26"/>
    </sheetView>
  </sheetViews>
  <sheetFormatPr defaultColWidth="8.85546875" defaultRowHeight="12.75" x14ac:dyDescent="0.2"/>
  <cols>
    <col min="1" max="1" width="3.85546875" style="7" customWidth="1"/>
    <col min="2" max="2" width="5.85546875" style="7" customWidth="1"/>
    <col min="3" max="3" width="5.7109375" style="7" customWidth="1"/>
    <col min="4" max="4" width="10.42578125" style="7" customWidth="1"/>
    <col min="5" max="5" width="5.42578125" style="7" customWidth="1"/>
    <col min="6" max="6" width="5" style="7" customWidth="1"/>
    <col min="7" max="7" width="6.28515625" style="7" customWidth="1"/>
    <col min="8" max="12" width="12.7109375" style="8" customWidth="1"/>
    <col min="13" max="13" width="37.140625" style="10" customWidth="1"/>
    <col min="14" max="14" width="46" style="10" customWidth="1"/>
    <col min="15" max="15" width="37.140625" style="10" customWidth="1"/>
    <col min="16" max="16" width="82.5703125" style="10" customWidth="1"/>
    <col min="17" max="16384" width="8.855468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9"/>
    </row>
    <row r="3" spans="1:16" x14ac:dyDescent="0.2">
      <c r="A3" s="11">
        <v>18</v>
      </c>
      <c r="B3" s="11"/>
      <c r="C3" s="11">
        <v>4116</v>
      </c>
      <c r="D3" s="11"/>
      <c r="E3" s="11"/>
      <c r="F3" s="11"/>
      <c r="G3" s="11">
        <v>13017</v>
      </c>
      <c r="H3" s="12">
        <v>13.994999999999999</v>
      </c>
      <c r="I3" s="12"/>
      <c r="J3" s="9"/>
      <c r="K3" s="12"/>
      <c r="L3" s="13"/>
      <c r="M3" s="14" t="s">
        <v>16</v>
      </c>
      <c r="N3" s="14"/>
      <c r="O3" s="14"/>
      <c r="P3" s="14" t="s">
        <v>17</v>
      </c>
    </row>
    <row r="4" spans="1:16" x14ac:dyDescent="0.2">
      <c r="A4" s="11">
        <v>18</v>
      </c>
      <c r="B4" s="11">
        <v>4226</v>
      </c>
      <c r="C4" s="11">
        <v>2324</v>
      </c>
      <c r="D4" s="11"/>
      <c r="E4" s="11"/>
      <c r="F4" s="11"/>
      <c r="G4" s="11"/>
      <c r="H4" s="12">
        <v>30.23272</v>
      </c>
      <c r="I4" s="12">
        <v>29.907399999999999</v>
      </c>
      <c r="J4" s="9"/>
      <c r="K4" s="12"/>
      <c r="L4" s="13">
        <v>11.828530000000001</v>
      </c>
      <c r="M4" s="14" t="s">
        <v>18</v>
      </c>
      <c r="N4" s="14"/>
      <c r="O4" s="14" t="s">
        <v>19</v>
      </c>
      <c r="P4" s="14"/>
    </row>
    <row r="5" spans="1:16" x14ac:dyDescent="0.2">
      <c r="J5" s="9"/>
    </row>
    <row r="6" spans="1:16" x14ac:dyDescent="0.2">
      <c r="A6" s="2" t="s">
        <v>38</v>
      </c>
      <c r="B6" s="2"/>
      <c r="C6" s="2"/>
      <c r="D6" s="2"/>
      <c r="E6" s="2"/>
      <c r="F6" s="2"/>
      <c r="G6" s="2"/>
      <c r="H6" s="15">
        <f>SUM(H2:H5)</f>
        <v>44.227719999999998</v>
      </c>
      <c r="I6" s="15">
        <f t="shared" ref="I6:L6" si="0">SUM(I2:I5)</f>
        <v>29.907399999999999</v>
      </c>
      <c r="J6" s="15">
        <f t="shared" si="0"/>
        <v>0</v>
      </c>
      <c r="K6" s="15">
        <f t="shared" si="0"/>
        <v>0</v>
      </c>
      <c r="L6" s="15">
        <f t="shared" si="0"/>
        <v>11.828530000000001</v>
      </c>
      <c r="M6" s="16"/>
      <c r="N6" s="16"/>
      <c r="O6" s="16"/>
      <c r="P6" s="16"/>
    </row>
    <row r="7" spans="1:16" x14ac:dyDescent="0.2">
      <c r="A7" s="2" t="s">
        <v>39</v>
      </c>
      <c r="B7" s="2"/>
      <c r="C7" s="2"/>
      <c r="D7" s="2"/>
      <c r="E7" s="2"/>
      <c r="F7" s="2"/>
      <c r="G7" s="2"/>
      <c r="H7" s="15">
        <f>SUM(H6)</f>
        <v>44.227719999999998</v>
      </c>
      <c r="I7" s="15">
        <f t="shared" ref="I7:L7" si="1">SUM(I6)</f>
        <v>29.907399999999999</v>
      </c>
      <c r="J7" s="15">
        <f t="shared" si="1"/>
        <v>0</v>
      </c>
      <c r="K7" s="15">
        <f t="shared" si="1"/>
        <v>0</v>
      </c>
      <c r="L7" s="15">
        <f t="shared" si="1"/>
        <v>11.828530000000001</v>
      </c>
      <c r="M7" s="16"/>
      <c r="N7" s="16"/>
      <c r="O7" s="16"/>
      <c r="P7" s="16"/>
    </row>
    <row r="8" spans="1:16" x14ac:dyDescent="0.2">
      <c r="J8" s="1"/>
    </row>
    <row r="9" spans="1:16" x14ac:dyDescent="0.2">
      <c r="A9" s="11">
        <v>18</v>
      </c>
      <c r="B9" s="11">
        <v>4226</v>
      </c>
      <c r="C9" s="11">
        <v>5424</v>
      </c>
      <c r="D9" s="11"/>
      <c r="E9" s="11"/>
      <c r="F9" s="11"/>
      <c r="G9" s="11"/>
      <c r="H9" s="12">
        <v>41.755000000000003</v>
      </c>
      <c r="I9" s="12">
        <v>37.551000000000002</v>
      </c>
      <c r="J9" s="1"/>
      <c r="K9" s="12"/>
      <c r="L9" s="13"/>
      <c r="M9" s="14"/>
      <c r="N9" s="14"/>
      <c r="O9" s="14" t="s">
        <v>19</v>
      </c>
      <c r="P9" s="14"/>
    </row>
    <row r="10" spans="1:16" x14ac:dyDescent="0.2">
      <c r="J10" s="1"/>
    </row>
    <row r="11" spans="1:16" x14ac:dyDescent="0.2">
      <c r="A11" s="2" t="s">
        <v>44</v>
      </c>
      <c r="B11" s="2"/>
      <c r="C11" s="2"/>
      <c r="D11" s="2"/>
      <c r="E11" s="2"/>
      <c r="F11" s="2"/>
      <c r="G11" s="2"/>
      <c r="H11" s="15">
        <f>SUM(H8:H10)</f>
        <v>41.755000000000003</v>
      </c>
      <c r="I11" s="15">
        <f t="shared" ref="I11:L11" si="2">SUM(I8:I10)</f>
        <v>37.551000000000002</v>
      </c>
      <c r="J11" s="15">
        <f t="shared" si="2"/>
        <v>0</v>
      </c>
      <c r="K11" s="15">
        <f t="shared" si="2"/>
        <v>0</v>
      </c>
      <c r="L11" s="15">
        <f t="shared" si="2"/>
        <v>0</v>
      </c>
      <c r="M11" s="16"/>
      <c r="N11" s="16"/>
      <c r="O11" s="16"/>
      <c r="P11" s="16"/>
    </row>
    <row r="12" spans="1:16" x14ac:dyDescent="0.2">
      <c r="J12" s="9"/>
    </row>
    <row r="13" spans="1:16" x14ac:dyDescent="0.2">
      <c r="A13" s="11">
        <v>18</v>
      </c>
      <c r="B13" s="11">
        <v>4226</v>
      </c>
      <c r="C13" s="11">
        <v>5011</v>
      </c>
      <c r="D13" s="11"/>
      <c r="E13" s="11"/>
      <c r="F13" s="11"/>
      <c r="G13" s="11"/>
      <c r="H13" s="12">
        <v>5739.5249999999996</v>
      </c>
      <c r="I13" s="12">
        <v>6196.4340000000002</v>
      </c>
      <c r="J13" s="9">
        <v>8300</v>
      </c>
      <c r="K13" s="12">
        <v>8120</v>
      </c>
      <c r="L13" s="13">
        <v>2768.5659999999998</v>
      </c>
      <c r="M13" s="14" t="s">
        <v>20</v>
      </c>
      <c r="N13" s="14"/>
      <c r="O13" s="14" t="s">
        <v>19</v>
      </c>
      <c r="P13" s="14"/>
    </row>
    <row r="14" spans="1:16" x14ac:dyDescent="0.2">
      <c r="A14" s="11">
        <v>18</v>
      </c>
      <c r="B14" s="11">
        <v>4226</v>
      </c>
      <c r="C14" s="11">
        <v>5011</v>
      </c>
      <c r="D14" s="11">
        <v>1801</v>
      </c>
      <c r="E14" s="11"/>
      <c r="F14" s="11"/>
      <c r="G14" s="11"/>
      <c r="H14" s="12"/>
      <c r="I14" s="12"/>
      <c r="J14" s="9">
        <v>70</v>
      </c>
      <c r="K14" s="12">
        <v>100</v>
      </c>
      <c r="L14" s="13">
        <v>20.087</v>
      </c>
      <c r="M14" s="14" t="s">
        <v>20</v>
      </c>
      <c r="N14" s="14"/>
      <c r="O14" s="14" t="s">
        <v>19</v>
      </c>
      <c r="P14" s="14" t="s">
        <v>47</v>
      </c>
    </row>
    <row r="15" spans="1:16" x14ac:dyDescent="0.2">
      <c r="A15" s="11">
        <v>18</v>
      </c>
      <c r="B15" s="11">
        <v>4226</v>
      </c>
      <c r="C15" s="11">
        <v>5031</v>
      </c>
      <c r="D15" s="11"/>
      <c r="E15" s="11"/>
      <c r="F15" s="11"/>
      <c r="G15" s="11"/>
      <c r="H15" s="12">
        <v>1414.9862000000001</v>
      </c>
      <c r="I15" s="12">
        <v>1536.71561</v>
      </c>
      <c r="J15" s="9">
        <v>2060</v>
      </c>
      <c r="K15" s="12">
        <v>2014</v>
      </c>
      <c r="L15" s="13">
        <v>684.37238000000002</v>
      </c>
      <c r="M15" s="14" t="s">
        <v>21</v>
      </c>
      <c r="N15" s="14"/>
      <c r="O15" s="14" t="s">
        <v>19</v>
      </c>
      <c r="P15" s="14"/>
    </row>
    <row r="16" spans="1:16" x14ac:dyDescent="0.2">
      <c r="A16" s="11">
        <v>18</v>
      </c>
      <c r="B16" s="11">
        <v>4226</v>
      </c>
      <c r="C16" s="11">
        <v>5032</v>
      </c>
      <c r="D16" s="11"/>
      <c r="E16" s="11"/>
      <c r="F16" s="11"/>
      <c r="G16" s="11"/>
      <c r="H16" s="12">
        <v>514.57100000000003</v>
      </c>
      <c r="I16" s="12">
        <v>557.68700000000001</v>
      </c>
      <c r="J16" s="9">
        <v>750</v>
      </c>
      <c r="K16" s="12">
        <v>731.3</v>
      </c>
      <c r="L16" s="13">
        <v>248.36099999999999</v>
      </c>
      <c r="M16" s="14" t="s">
        <v>22</v>
      </c>
      <c r="N16" s="14"/>
      <c r="O16" s="14" t="s">
        <v>19</v>
      </c>
      <c r="P16" s="14"/>
    </row>
    <row r="17" spans="1:16" x14ac:dyDescent="0.2">
      <c r="A17" s="11">
        <v>18</v>
      </c>
      <c r="B17" s="11">
        <v>4226</v>
      </c>
      <c r="C17" s="11">
        <v>5038</v>
      </c>
      <c r="D17" s="11"/>
      <c r="E17" s="11"/>
      <c r="F17" s="11"/>
      <c r="G17" s="11"/>
      <c r="H17" s="12">
        <v>24.0136</v>
      </c>
      <c r="I17" s="12">
        <v>26.025020000000001</v>
      </c>
      <c r="J17" s="9">
        <v>35</v>
      </c>
      <c r="K17" s="12">
        <v>34.299999999999997</v>
      </c>
      <c r="L17" s="13">
        <v>6.2254699999999996</v>
      </c>
      <c r="M17" s="14" t="s">
        <v>23</v>
      </c>
      <c r="N17" s="14"/>
      <c r="O17" s="14" t="s">
        <v>19</v>
      </c>
      <c r="P17" s="14"/>
    </row>
    <row r="18" spans="1:16" x14ac:dyDescent="0.2">
      <c r="A18" s="11">
        <v>18</v>
      </c>
      <c r="B18" s="11">
        <v>4226</v>
      </c>
      <c r="C18" s="11">
        <v>5132</v>
      </c>
      <c r="D18" s="11"/>
      <c r="E18" s="11"/>
      <c r="F18" s="11"/>
      <c r="G18" s="11"/>
      <c r="H18" s="12">
        <v>24.224039999999999</v>
      </c>
      <c r="I18" s="12">
        <v>39.721200000000003</v>
      </c>
      <c r="J18" s="9">
        <v>100</v>
      </c>
      <c r="K18" s="12">
        <v>100</v>
      </c>
      <c r="L18" s="13">
        <v>27.842749999999999</v>
      </c>
      <c r="M18" s="14" t="s">
        <v>24</v>
      </c>
      <c r="N18" s="14"/>
      <c r="O18" s="14" t="s">
        <v>19</v>
      </c>
      <c r="P18" s="14"/>
    </row>
    <row r="19" spans="1:16" x14ac:dyDescent="0.2">
      <c r="A19" s="11">
        <v>18</v>
      </c>
      <c r="B19" s="11">
        <v>4226</v>
      </c>
      <c r="C19" s="11">
        <v>5132</v>
      </c>
      <c r="D19" s="11"/>
      <c r="E19" s="11"/>
      <c r="F19" s="11"/>
      <c r="G19" s="11">
        <v>13017</v>
      </c>
      <c r="H19" s="12">
        <v>13.994999999999999</v>
      </c>
      <c r="I19" s="12"/>
      <c r="J19" s="9"/>
      <c r="K19" s="12"/>
      <c r="L19" s="13"/>
      <c r="M19" s="14" t="s">
        <v>24</v>
      </c>
      <c r="N19" s="14"/>
      <c r="O19" s="14" t="s">
        <v>19</v>
      </c>
      <c r="P19" s="14" t="s">
        <v>17</v>
      </c>
    </row>
    <row r="20" spans="1:16" x14ac:dyDescent="0.2">
      <c r="A20" s="11">
        <v>18</v>
      </c>
      <c r="B20" s="11">
        <v>4226</v>
      </c>
      <c r="C20" s="11">
        <v>5137</v>
      </c>
      <c r="D20" s="11"/>
      <c r="E20" s="11"/>
      <c r="F20" s="11"/>
      <c r="G20" s="11"/>
      <c r="H20" s="12">
        <v>146.36070000000001</v>
      </c>
      <c r="I20" s="12">
        <v>210.58291</v>
      </c>
      <c r="J20" s="9">
        <v>250</v>
      </c>
      <c r="K20" s="12">
        <v>250</v>
      </c>
      <c r="L20" s="13">
        <v>220.99807000000001</v>
      </c>
      <c r="M20" s="14" t="s">
        <v>25</v>
      </c>
      <c r="N20" s="14"/>
      <c r="O20" s="14" t="s">
        <v>19</v>
      </c>
      <c r="P20" s="14" t="s">
        <v>46</v>
      </c>
    </row>
    <row r="21" spans="1:16" x14ac:dyDescent="0.2">
      <c r="A21" s="11">
        <v>18</v>
      </c>
      <c r="B21" s="11">
        <v>4226</v>
      </c>
      <c r="C21" s="11">
        <v>5139</v>
      </c>
      <c r="D21" s="11"/>
      <c r="E21" s="11"/>
      <c r="F21" s="11"/>
      <c r="G21" s="11"/>
      <c r="H21" s="12">
        <v>686.09339</v>
      </c>
      <c r="I21" s="12">
        <v>680.96843000000001</v>
      </c>
      <c r="J21" s="9">
        <v>700</v>
      </c>
      <c r="K21" s="12">
        <v>650</v>
      </c>
      <c r="L21" s="13">
        <v>319.95789000000002</v>
      </c>
      <c r="M21" s="14" t="s">
        <v>26</v>
      </c>
      <c r="N21" s="14"/>
      <c r="O21" s="14" t="s">
        <v>19</v>
      </c>
      <c r="P21" s="14"/>
    </row>
    <row r="22" spans="1:16" x14ac:dyDescent="0.2">
      <c r="A22" s="11">
        <v>18</v>
      </c>
      <c r="B22" s="11">
        <v>4226</v>
      </c>
      <c r="C22" s="11">
        <v>5153</v>
      </c>
      <c r="D22" s="11"/>
      <c r="E22" s="11"/>
      <c r="F22" s="11"/>
      <c r="G22" s="11"/>
      <c r="H22" s="12">
        <v>31.96</v>
      </c>
      <c r="I22" s="12">
        <v>59.04</v>
      </c>
      <c r="J22" s="9">
        <v>150</v>
      </c>
      <c r="K22" s="12">
        <v>150</v>
      </c>
      <c r="L22" s="13">
        <v>9.1199999999999992</v>
      </c>
      <c r="M22" s="14" t="s">
        <v>27</v>
      </c>
      <c r="N22" s="14"/>
      <c r="O22" s="14" t="s">
        <v>19</v>
      </c>
      <c r="P22" s="14"/>
    </row>
    <row r="23" spans="1:16" x14ac:dyDescent="0.2">
      <c r="A23" s="11">
        <v>18</v>
      </c>
      <c r="B23" s="11">
        <v>4226</v>
      </c>
      <c r="C23" s="11">
        <v>5154</v>
      </c>
      <c r="D23" s="11"/>
      <c r="E23" s="11"/>
      <c r="F23" s="11"/>
      <c r="G23" s="11"/>
      <c r="H23" s="12">
        <v>43.396650000000001</v>
      </c>
      <c r="I23" s="12">
        <v>42.381749999999997</v>
      </c>
      <c r="J23" s="9">
        <v>150</v>
      </c>
      <c r="K23" s="12">
        <v>150</v>
      </c>
      <c r="L23" s="13">
        <v>22.953040000000001</v>
      </c>
      <c r="M23" s="14" t="s">
        <v>28</v>
      </c>
      <c r="N23" s="14"/>
      <c r="O23" s="14" t="s">
        <v>19</v>
      </c>
      <c r="P23" s="14"/>
    </row>
    <row r="24" spans="1:16" x14ac:dyDescent="0.2">
      <c r="A24" s="11">
        <v>18</v>
      </c>
      <c r="B24" s="11">
        <v>4226</v>
      </c>
      <c r="C24" s="11">
        <v>5156</v>
      </c>
      <c r="D24" s="11"/>
      <c r="E24" s="11"/>
      <c r="F24" s="11"/>
      <c r="G24" s="11"/>
      <c r="H24" s="12">
        <v>503.41899999999998</v>
      </c>
      <c r="I24" s="12">
        <v>658.46299999999997</v>
      </c>
      <c r="J24" s="9">
        <v>550</v>
      </c>
      <c r="K24" s="12">
        <v>550</v>
      </c>
      <c r="L24" s="13">
        <v>195.256</v>
      </c>
      <c r="M24" s="14" t="s">
        <v>29</v>
      </c>
      <c r="N24" s="14"/>
      <c r="O24" s="14" t="s">
        <v>19</v>
      </c>
      <c r="P24" s="14"/>
    </row>
    <row r="25" spans="1:16" x14ac:dyDescent="0.2">
      <c r="A25" s="11">
        <v>18</v>
      </c>
      <c r="B25" s="11">
        <v>4226</v>
      </c>
      <c r="C25" s="11">
        <v>5162</v>
      </c>
      <c r="D25" s="11"/>
      <c r="E25" s="11"/>
      <c r="F25" s="11"/>
      <c r="G25" s="11"/>
      <c r="H25" s="12">
        <v>17.267299999999999</v>
      </c>
      <c r="I25" s="12">
        <v>21.246269999999999</v>
      </c>
      <c r="J25" s="9">
        <v>30</v>
      </c>
      <c r="K25" s="12">
        <v>30</v>
      </c>
      <c r="L25" s="13">
        <v>11.650679999999999</v>
      </c>
      <c r="M25" s="14" t="s">
        <v>30</v>
      </c>
      <c r="N25" s="14"/>
      <c r="O25" s="14" t="s">
        <v>19</v>
      </c>
      <c r="P25" s="14"/>
    </row>
    <row r="26" spans="1:16" x14ac:dyDescent="0.2">
      <c r="A26" s="11">
        <v>18</v>
      </c>
      <c r="B26" s="11">
        <v>4226</v>
      </c>
      <c r="C26" s="11">
        <v>5163</v>
      </c>
      <c r="D26" s="11"/>
      <c r="E26" s="11"/>
      <c r="F26" s="11"/>
      <c r="G26" s="11"/>
      <c r="H26" s="12">
        <v>0.115</v>
      </c>
      <c r="I26" s="12">
        <v>2.5000000000000001E-2</v>
      </c>
      <c r="J26" s="9">
        <v>1</v>
      </c>
      <c r="K26" s="12">
        <v>1</v>
      </c>
      <c r="L26" s="13">
        <v>2.5000000000000001E-2</v>
      </c>
      <c r="M26" s="14" t="s">
        <v>31</v>
      </c>
      <c r="N26" s="14"/>
      <c r="O26" s="14" t="s">
        <v>19</v>
      </c>
      <c r="P26" s="14"/>
    </row>
    <row r="27" spans="1:16" x14ac:dyDescent="0.2">
      <c r="A27" s="11">
        <v>18</v>
      </c>
      <c r="B27" s="11">
        <v>4226</v>
      </c>
      <c r="C27" s="11">
        <v>5167</v>
      </c>
      <c r="D27" s="11"/>
      <c r="E27" s="11"/>
      <c r="F27" s="11"/>
      <c r="G27" s="11"/>
      <c r="H27" s="12">
        <v>18.8276</v>
      </c>
      <c r="I27" s="12">
        <v>3</v>
      </c>
      <c r="J27" s="9">
        <v>50</v>
      </c>
      <c r="K27" s="12">
        <v>50</v>
      </c>
      <c r="L27" s="13">
        <v>4.6137300000000003</v>
      </c>
      <c r="M27" s="14" t="s">
        <v>32</v>
      </c>
      <c r="N27" s="14"/>
      <c r="O27" s="14" t="s">
        <v>19</v>
      </c>
      <c r="P27" s="14"/>
    </row>
    <row r="28" spans="1:16" x14ac:dyDescent="0.2">
      <c r="A28" s="11">
        <v>18</v>
      </c>
      <c r="B28" s="11">
        <v>4226</v>
      </c>
      <c r="C28" s="11">
        <v>5168</v>
      </c>
      <c r="D28" s="11"/>
      <c r="E28" s="11"/>
      <c r="F28" s="11"/>
      <c r="G28" s="11"/>
      <c r="H28" s="12">
        <v>4.0655999999999999</v>
      </c>
      <c r="I28" s="12"/>
      <c r="J28" s="9">
        <v>10</v>
      </c>
      <c r="K28" s="12">
        <v>10</v>
      </c>
      <c r="L28" s="13"/>
      <c r="M28" s="14" t="s">
        <v>33</v>
      </c>
      <c r="N28" s="14"/>
      <c r="O28" s="14" t="s">
        <v>19</v>
      </c>
      <c r="P28" s="14"/>
    </row>
    <row r="29" spans="1:16" x14ac:dyDescent="0.2">
      <c r="A29" s="11">
        <v>18</v>
      </c>
      <c r="B29" s="11">
        <v>4226</v>
      </c>
      <c r="C29" s="11">
        <v>5169</v>
      </c>
      <c r="D29" s="11"/>
      <c r="E29" s="11"/>
      <c r="F29" s="11"/>
      <c r="G29" s="11"/>
      <c r="H29" s="12">
        <v>285.08517000000001</v>
      </c>
      <c r="I29" s="12">
        <v>136.93222</v>
      </c>
      <c r="J29" s="9">
        <v>450</v>
      </c>
      <c r="K29" s="12">
        <v>450</v>
      </c>
      <c r="L29" s="13">
        <v>127.39570000000001</v>
      </c>
      <c r="M29" s="14" t="s">
        <v>34</v>
      </c>
      <c r="N29" s="14"/>
      <c r="O29" s="14" t="s">
        <v>19</v>
      </c>
      <c r="P29" s="14"/>
    </row>
    <row r="30" spans="1:16" x14ac:dyDescent="0.2">
      <c r="A30" s="11">
        <v>18</v>
      </c>
      <c r="B30" s="11">
        <v>4226</v>
      </c>
      <c r="C30" s="11">
        <v>5171</v>
      </c>
      <c r="D30" s="11"/>
      <c r="E30" s="11"/>
      <c r="F30" s="11"/>
      <c r="G30" s="11"/>
      <c r="H30" s="12">
        <v>264.0104</v>
      </c>
      <c r="I30" s="12">
        <v>433.67943000000002</v>
      </c>
      <c r="J30" s="9">
        <v>450</v>
      </c>
      <c r="K30" s="12">
        <v>300</v>
      </c>
      <c r="L30" s="13">
        <v>286.75306</v>
      </c>
      <c r="M30" s="14" t="s">
        <v>35</v>
      </c>
      <c r="N30" s="14"/>
      <c r="O30" s="14" t="s">
        <v>19</v>
      </c>
      <c r="P30" s="14" t="s">
        <v>45</v>
      </c>
    </row>
    <row r="31" spans="1:16" x14ac:dyDescent="0.2">
      <c r="A31" s="11">
        <v>18</v>
      </c>
      <c r="B31" s="11">
        <v>4226</v>
      </c>
      <c r="C31" s="11">
        <v>5175</v>
      </c>
      <c r="D31" s="11"/>
      <c r="E31" s="11"/>
      <c r="F31" s="11"/>
      <c r="G31" s="11"/>
      <c r="H31" s="12">
        <v>0.191</v>
      </c>
      <c r="I31" s="12">
        <v>0.59899999999999998</v>
      </c>
      <c r="J31" s="9">
        <v>3</v>
      </c>
      <c r="K31" s="12">
        <v>3</v>
      </c>
      <c r="L31" s="13">
        <v>0.30249999999999999</v>
      </c>
      <c r="M31" s="14" t="s">
        <v>36</v>
      </c>
      <c r="N31" s="14"/>
      <c r="O31" s="14" t="s">
        <v>19</v>
      </c>
      <c r="P31" s="14"/>
    </row>
    <row r="32" spans="1:16" x14ac:dyDescent="0.2">
      <c r="A32" s="11">
        <v>18</v>
      </c>
      <c r="B32" s="11">
        <v>4226</v>
      </c>
      <c r="C32" s="11">
        <v>5181</v>
      </c>
      <c r="D32" s="11"/>
      <c r="E32" s="11"/>
      <c r="F32" s="11"/>
      <c r="G32" s="11"/>
      <c r="H32" s="12">
        <v>0</v>
      </c>
      <c r="I32" s="12">
        <v>0</v>
      </c>
      <c r="J32" s="9"/>
      <c r="K32" s="12"/>
      <c r="L32" s="13">
        <v>1467.13158</v>
      </c>
      <c r="M32" s="14" t="s">
        <v>37</v>
      </c>
      <c r="N32" s="14"/>
      <c r="O32" s="14" t="s">
        <v>19</v>
      </c>
      <c r="P32" s="14"/>
    </row>
    <row r="33" spans="1:16" x14ac:dyDescent="0.2">
      <c r="J33" s="9"/>
    </row>
    <row r="34" spans="1:16" x14ac:dyDescent="0.2">
      <c r="A34" s="2" t="s">
        <v>40</v>
      </c>
      <c r="B34" s="2"/>
      <c r="C34" s="2"/>
      <c r="D34" s="2"/>
      <c r="E34" s="2"/>
      <c r="F34" s="2"/>
      <c r="G34" s="2"/>
      <c r="H34" s="15">
        <f>SUM(H12:H33)</f>
        <v>9732.1066499999997</v>
      </c>
      <c r="I34" s="15">
        <f t="shared" ref="I34:L34" si="3">SUM(I12:I33)</f>
        <v>10603.500840000001</v>
      </c>
      <c r="J34" s="15">
        <f t="shared" si="3"/>
        <v>14109</v>
      </c>
      <c r="K34" s="15">
        <f t="shared" si="3"/>
        <v>13693.599999999999</v>
      </c>
      <c r="L34" s="15">
        <f t="shared" si="3"/>
        <v>6421.6118499999993</v>
      </c>
      <c r="M34" s="16"/>
      <c r="N34" s="16"/>
      <c r="O34" s="16"/>
      <c r="P34" s="16"/>
    </row>
    <row r="35" spans="1:16" x14ac:dyDescent="0.2">
      <c r="A35" s="2" t="s">
        <v>41</v>
      </c>
      <c r="B35" s="2"/>
      <c r="C35" s="2"/>
      <c r="D35" s="2"/>
      <c r="E35" s="2"/>
      <c r="F35" s="2"/>
      <c r="G35" s="2"/>
      <c r="H35" s="15">
        <f>SUM(H34,H11)</f>
        <v>9773.8616499999989</v>
      </c>
      <c r="I35" s="15">
        <f t="shared" ref="I35:L35" si="4">SUM(I34,I11)</f>
        <v>10641.05184</v>
      </c>
      <c r="J35" s="15">
        <f t="shared" si="4"/>
        <v>14109</v>
      </c>
      <c r="K35" s="15">
        <f t="shared" si="4"/>
        <v>13693.599999999999</v>
      </c>
      <c r="L35" s="15">
        <f t="shared" si="4"/>
        <v>6421.6118499999993</v>
      </c>
      <c r="M35" s="16"/>
      <c r="N35" s="16"/>
      <c r="O35" s="16"/>
      <c r="P35" s="16"/>
    </row>
    <row r="37" spans="1:16" x14ac:dyDescent="0.2">
      <c r="A37" s="2" t="s">
        <v>42</v>
      </c>
      <c r="B37" s="2"/>
      <c r="C37" s="2"/>
      <c r="D37" s="2"/>
      <c r="E37" s="2"/>
      <c r="F37" s="2"/>
      <c r="G37" s="2"/>
      <c r="H37" s="15">
        <f>H7-H35</f>
        <v>-9729.6339299999981</v>
      </c>
      <c r="I37" s="15">
        <f t="shared" ref="I37:L37" si="5">I7-I35</f>
        <v>-10611.14444</v>
      </c>
      <c r="J37" s="15">
        <f t="shared" si="5"/>
        <v>-14109</v>
      </c>
      <c r="K37" s="15">
        <f t="shared" si="5"/>
        <v>-13693.599999999999</v>
      </c>
      <c r="L37" s="15">
        <f t="shared" si="5"/>
        <v>-6409.7833199999995</v>
      </c>
      <c r="M37" s="16"/>
      <c r="N37" s="16"/>
      <c r="O37" s="16"/>
      <c r="P37" s="16"/>
    </row>
    <row r="38" spans="1:16" x14ac:dyDescent="0.2">
      <c r="A38" s="2" t="s">
        <v>43</v>
      </c>
      <c r="B38" s="2"/>
      <c r="C38" s="2"/>
      <c r="D38" s="2"/>
      <c r="E38" s="2"/>
      <c r="F38" s="2"/>
      <c r="G38" s="2"/>
      <c r="H38" s="15">
        <f>H6-H11-H34</f>
        <v>-9729.63393</v>
      </c>
      <c r="I38" s="15">
        <f t="shared" ref="I38:L38" si="6">I6-I11-I34</f>
        <v>-10611.14444</v>
      </c>
      <c r="J38" s="15">
        <f t="shared" si="6"/>
        <v>-14109</v>
      </c>
      <c r="K38" s="15">
        <f t="shared" si="6"/>
        <v>-13693.599999999999</v>
      </c>
      <c r="L38" s="15">
        <f t="shared" si="6"/>
        <v>-6409.7833199999995</v>
      </c>
      <c r="M38" s="16"/>
      <c r="N38" s="16"/>
      <c r="O38" s="16"/>
      <c r="P38" s="16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ORJ 18</vt:lpstr>
      <vt:lpstr>List1</vt:lpstr>
      <vt:lpstr>'ORJ 18'!Názvy_tisku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2024-07-16T11:11:06Z</dcterms:created>
  <dcterms:modified xsi:type="dcterms:W3CDTF">2024-09-03T06:34:23Z</dcterms:modified>
</cp:coreProperties>
</file>