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26442B63-987E-4FFB-9F45-A69FD4C8EA48}" xr6:coauthVersionLast="36" xr6:coauthVersionMax="47" xr10:uidLastSave="{00000000-0000-0000-0000-000000000000}"/>
  <bookViews>
    <workbookView xWindow="0" yWindow="0" windowWidth="28770" windowHeight="11595" xr2:uid="{2AA38F1E-A350-4290-A10B-30C6EF621A5D}"/>
  </bookViews>
  <sheets>
    <sheet name="ORJ 32" sheetId="1" r:id="rId1"/>
  </sheets>
  <definedNames>
    <definedName name="_xlnm.Print_Titles" localSheetId="0">'ORJ 32'!$1:$1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K38" i="1"/>
  <c r="L38" i="1"/>
  <c r="I39" i="1"/>
  <c r="K39" i="1"/>
  <c r="L39" i="1"/>
  <c r="H39" i="1"/>
  <c r="H38" i="1"/>
  <c r="I35" i="1"/>
  <c r="I36" i="1" s="1"/>
  <c r="J35" i="1"/>
  <c r="J36" i="1" s="1"/>
  <c r="K35" i="1"/>
  <c r="K36" i="1" s="1"/>
  <c r="L35" i="1"/>
  <c r="L36" i="1"/>
  <c r="H36" i="1"/>
  <c r="H35" i="1"/>
  <c r="I28" i="1"/>
  <c r="I29" i="1" s="1"/>
  <c r="J28" i="1"/>
  <c r="K28" i="1"/>
  <c r="L28" i="1"/>
  <c r="K29" i="1"/>
  <c r="L29" i="1"/>
  <c r="I21" i="1"/>
  <c r="J21" i="1"/>
  <c r="J29" i="1" s="1"/>
  <c r="K21" i="1"/>
  <c r="L21" i="1"/>
  <c r="H29" i="1"/>
  <c r="H28" i="1"/>
  <c r="H21" i="1"/>
  <c r="I10" i="1"/>
  <c r="I11" i="1" s="1"/>
  <c r="J10" i="1"/>
  <c r="K10" i="1"/>
  <c r="K11" i="1" s="1"/>
  <c r="L10" i="1"/>
  <c r="L11" i="1" s="1"/>
  <c r="J11" i="1"/>
  <c r="H11" i="1"/>
  <c r="H10" i="1"/>
  <c r="J39" i="1" l="1"/>
  <c r="J38" i="1"/>
</calcChain>
</file>

<file path=xl/sharedStrings.xml><?xml version="1.0" encoding="utf-8"?>
<sst xmlns="http://schemas.openxmlformats.org/spreadsheetml/2006/main" count="72" uniqueCount="42">
  <si>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</si>
  <si>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</si>
  <si>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</si>
  <si>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</si>
  <si>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</si>
  <si>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</si>
  <si>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</si>
  <si>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</si>
  <si>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</si>
  <si>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</si>
  <si>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</si>
  <si>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</si>
  <si>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</si>
  <si>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</si>
  <si>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</si>
  <si>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</si>
  <si>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Neinv.přijaté transfery od krajů</t>
  </si>
  <si>
    <t>Příjmy z pronájmu movitých věcí</t>
  </si>
  <si>
    <t>Doprav.obslužnost veř.službami - smíšená</t>
  </si>
  <si>
    <t>Ost.přijaté vratky transf. a podob.příjmy</t>
  </si>
  <si>
    <t>Dopravní podnik měst Chomutova a Jirkova, a s</t>
  </si>
  <si>
    <t>Sport.zařízení ve vlastnictví obce</t>
  </si>
  <si>
    <t>Kultura a sport Chomutov, s r o</t>
  </si>
  <si>
    <t>Nákup ostatních služeb</t>
  </si>
  <si>
    <t>Doprav.obslužnost veř.službami - linková</t>
  </si>
  <si>
    <t>Neinv.transf.nefin.podnikatelům-PO</t>
  </si>
  <si>
    <t>Ost. neinv. transfery FO</t>
  </si>
  <si>
    <t>Inv.transf. nefin. podnikatelům-FO</t>
  </si>
  <si>
    <t>Dopravní podnik měst CV a JI, as - investice</t>
  </si>
  <si>
    <t>Kultura a sport Chomutov, s r o - investice</t>
  </si>
  <si>
    <t>Peněž.úč.nemaj. char.příj.a výd.vl.sekt.</t>
  </si>
  <si>
    <t>Příjmy 32 - Obchodní společnosti</t>
  </si>
  <si>
    <t>Výdaje 32 - Obchodní společnosti</t>
  </si>
  <si>
    <t>Financování 32 - Obchodní společnosti</t>
  </si>
  <si>
    <t>Běžné příjmy</t>
  </si>
  <si>
    <t>Běžné výdaje</t>
  </si>
  <si>
    <t>Kapitálové výdaje</t>
  </si>
  <si>
    <t>Financování</t>
  </si>
  <si>
    <t>VÝSLEDEK HOSPODAŘENÍ (P - V)</t>
  </si>
  <si>
    <t>PROVOZNÍ PŘEBYTEK (BP - BV)</t>
  </si>
  <si>
    <t>Teplo s.r.o.</t>
  </si>
  <si>
    <t>Příjmy ze zisku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</si>
</sst>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ED53D-8D88-457C-BAED-A26FCA8825AD}">
  <sheetPr>
    <pageSetUpPr fitToPage="1"/>
  </sheetPr>
  <dimension ref="A1:P39"/>
  <sheetViews>
    <sheetView tabSelected="1" zoomScaleNormal="100" workbookViewId="0">
      <pane ySplit="1" topLeftCell="A2" activePane="bottomLeft" state="frozen"/>
      <selection sqref="A1:Q1"/>
      <selection pane="bottomLeft" activeCell="L14" sqref="L14"/>
    </sheetView>
  </sheetViews>
  <sheetFormatPr defaultColWidth="8.85546875" defaultRowHeight="12.75" x14ac:dyDescent="0.2"/>
  <cols>
    <col min="1" max="1" width="3.85546875" style="12" customWidth="1"/>
    <col min="2" max="3" width="8.57031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5"/>
    </row>
    <row r="3" spans="1:16" x14ac:dyDescent="0.2">
      <c r="A3" s="5">
        <v>32</v>
      </c>
      <c r="B3" s="5"/>
      <c r="C3" s="5">
        <v>4122</v>
      </c>
      <c r="D3" s="5"/>
      <c r="E3" s="5"/>
      <c r="F3" s="5"/>
      <c r="G3" s="5"/>
      <c r="H3" s="7">
        <v>18450.113160000001</v>
      </c>
      <c r="I3" s="7">
        <v>17826.394700000001</v>
      </c>
      <c r="J3" s="15">
        <v>20000</v>
      </c>
      <c r="K3" s="7">
        <v>20000</v>
      </c>
      <c r="L3" s="8">
        <v>6453.61024</v>
      </c>
      <c r="M3" s="6" t="s">
        <v>16</v>
      </c>
      <c r="N3" s="6"/>
      <c r="O3" s="6"/>
      <c r="P3" s="6"/>
    </row>
    <row r="4" spans="1:16" x14ac:dyDescent="0.2">
      <c r="A4" s="5">
        <v>32</v>
      </c>
      <c r="B4" s="5">
        <v>2295</v>
      </c>
      <c r="C4" s="5">
        <v>2133</v>
      </c>
      <c r="D4" s="5"/>
      <c r="E4" s="5"/>
      <c r="F4" s="5"/>
      <c r="G4" s="5"/>
      <c r="H4" s="7">
        <v>5377.9175999999998</v>
      </c>
      <c r="I4" s="7">
        <v>5377.9175999999998</v>
      </c>
      <c r="J4" s="15">
        <v>5400</v>
      </c>
      <c r="K4" s="7">
        <v>5400</v>
      </c>
      <c r="L4" s="8">
        <v>2688.9587999999999</v>
      </c>
      <c r="M4" s="6" t="s">
        <v>17</v>
      </c>
      <c r="N4" s="6"/>
      <c r="O4" s="6" t="s">
        <v>18</v>
      </c>
      <c r="P4" s="6"/>
    </row>
    <row r="5" spans="1:16" x14ac:dyDescent="0.2">
      <c r="A5" s="5">
        <v>32</v>
      </c>
      <c r="B5" s="5">
        <v>2295</v>
      </c>
      <c r="C5" s="5">
        <v>2229</v>
      </c>
      <c r="D5" s="5">
        <v>3201</v>
      </c>
      <c r="E5" s="5"/>
      <c r="F5" s="5"/>
      <c r="G5" s="5"/>
      <c r="H5" s="7"/>
      <c r="I5" s="7">
        <v>4352.3999999999996</v>
      </c>
      <c r="J5" s="15"/>
      <c r="K5" s="7">
        <v>12255.1</v>
      </c>
      <c r="L5" s="8">
        <v>12255.1</v>
      </c>
      <c r="M5" s="6" t="s">
        <v>19</v>
      </c>
      <c r="N5" s="6" t="s">
        <v>20</v>
      </c>
      <c r="O5" s="6" t="s">
        <v>18</v>
      </c>
      <c r="P5" s="6"/>
    </row>
    <row r="6" spans="1:16" x14ac:dyDescent="0.2">
      <c r="A6" s="5">
        <v>32</v>
      </c>
      <c r="B6" s="5">
        <v>3412</v>
      </c>
      <c r="C6" s="5">
        <v>2133</v>
      </c>
      <c r="D6" s="5"/>
      <c r="E6" s="5"/>
      <c r="F6" s="5"/>
      <c r="G6" s="5"/>
      <c r="H6" s="7">
        <v>111.52086</v>
      </c>
      <c r="I6" s="7">
        <v>106.79137</v>
      </c>
      <c r="J6" s="15"/>
      <c r="K6" s="7"/>
      <c r="L6" s="8">
        <v>105.51067</v>
      </c>
      <c r="M6" s="6" t="s">
        <v>17</v>
      </c>
      <c r="N6" s="6"/>
      <c r="O6" s="6" t="s">
        <v>21</v>
      </c>
      <c r="P6" s="6"/>
    </row>
    <row r="7" spans="1:16" x14ac:dyDescent="0.2">
      <c r="A7" s="5">
        <v>32</v>
      </c>
      <c r="B7" s="5">
        <v>3412</v>
      </c>
      <c r="C7" s="5">
        <v>2229</v>
      </c>
      <c r="D7" s="5">
        <v>3202</v>
      </c>
      <c r="E7" s="5"/>
      <c r="F7" s="5"/>
      <c r="G7" s="5"/>
      <c r="H7" s="7">
        <v>16951.563600000001</v>
      </c>
      <c r="I7" s="7">
        <v>327.27571</v>
      </c>
      <c r="J7" s="15"/>
      <c r="K7" s="7">
        <v>19294.400000000001</v>
      </c>
      <c r="L7" s="8">
        <v>19294.444879999999</v>
      </c>
      <c r="M7" s="6" t="s">
        <v>19</v>
      </c>
      <c r="N7" s="6" t="s">
        <v>22</v>
      </c>
      <c r="O7" s="6" t="s">
        <v>21</v>
      </c>
      <c r="P7" s="6"/>
    </row>
    <row r="8" spans="1:16" x14ac:dyDescent="0.2">
      <c r="A8" s="18">
        <v>32</v>
      </c>
      <c r="B8" s="18">
        <v>6310</v>
      </c>
      <c r="C8" s="18">
        <v>2142</v>
      </c>
      <c r="D8" s="18"/>
      <c r="E8" s="18"/>
      <c r="F8" s="18"/>
      <c r="G8" s="18"/>
      <c r="H8" s="19"/>
      <c r="I8" s="19"/>
      <c r="J8" s="16">
        <v>25000</v>
      </c>
      <c r="K8" s="19"/>
      <c r="L8" s="20"/>
      <c r="M8" s="21" t="s">
        <v>41</v>
      </c>
      <c r="N8" s="21" t="s">
        <v>40</v>
      </c>
      <c r="O8" s="17"/>
      <c r="P8" s="17"/>
    </row>
    <row r="9" spans="1:16" x14ac:dyDescent="0.2">
      <c r="J9" s="15"/>
    </row>
    <row r="10" spans="1:16" x14ac:dyDescent="0.2">
      <c r="A10" s="9" t="s">
        <v>34</v>
      </c>
      <c r="B10" s="9"/>
      <c r="C10" s="9"/>
      <c r="D10" s="9"/>
      <c r="E10" s="9"/>
      <c r="F10" s="9"/>
      <c r="G10" s="9"/>
      <c r="H10" s="11">
        <f>SUM(H2:H9)</f>
        <v>40891.115220000007</v>
      </c>
      <c r="I10" s="11">
        <f t="shared" ref="I10:L10" si="0">SUM(I2:I9)</f>
        <v>27990.77938</v>
      </c>
      <c r="J10" s="11">
        <f t="shared" si="0"/>
        <v>50400</v>
      </c>
      <c r="K10" s="11">
        <f t="shared" si="0"/>
        <v>56949.5</v>
      </c>
      <c r="L10" s="11">
        <f t="shared" si="0"/>
        <v>40797.624589999999</v>
      </c>
      <c r="M10" s="10"/>
      <c r="N10" s="10"/>
      <c r="O10" s="10"/>
      <c r="P10" s="10"/>
    </row>
    <row r="11" spans="1:16" x14ac:dyDescent="0.2">
      <c r="A11" s="9" t="s">
        <v>31</v>
      </c>
      <c r="B11" s="9"/>
      <c r="C11" s="9"/>
      <c r="D11" s="9"/>
      <c r="E11" s="9"/>
      <c r="F11" s="9"/>
      <c r="G11" s="9"/>
      <c r="H11" s="11">
        <f>SUM(H10)</f>
        <v>40891.115220000007</v>
      </c>
      <c r="I11" s="11">
        <f t="shared" ref="I11:L11" si="1">SUM(I10)</f>
        <v>27990.77938</v>
      </c>
      <c r="J11" s="11">
        <f t="shared" si="1"/>
        <v>50400</v>
      </c>
      <c r="K11" s="11">
        <f t="shared" si="1"/>
        <v>56949.5</v>
      </c>
      <c r="L11" s="11">
        <f t="shared" si="1"/>
        <v>40797.624589999999</v>
      </c>
      <c r="M11" s="10"/>
      <c r="N11" s="10"/>
      <c r="O11" s="10"/>
      <c r="P11" s="10"/>
    </row>
    <row r="12" spans="1:16" x14ac:dyDescent="0.2">
      <c r="J12" s="15"/>
    </row>
    <row r="13" spans="1:16" x14ac:dyDescent="0.2">
      <c r="A13" s="5">
        <v>32</v>
      </c>
      <c r="B13" s="5">
        <v>2292</v>
      </c>
      <c r="C13" s="5">
        <v>5169</v>
      </c>
      <c r="D13" s="5"/>
      <c r="E13" s="5"/>
      <c r="F13" s="5"/>
      <c r="G13" s="5"/>
      <c r="H13" s="7">
        <v>42.504950000000001</v>
      </c>
      <c r="I13" s="7">
        <v>33.364649999999997</v>
      </c>
      <c r="J13" s="15">
        <v>50</v>
      </c>
      <c r="K13" s="7">
        <v>50</v>
      </c>
      <c r="L13" s="8"/>
      <c r="M13" s="6" t="s">
        <v>23</v>
      </c>
      <c r="N13" s="6"/>
      <c r="O13" s="6" t="s">
        <v>24</v>
      </c>
      <c r="P13" s="6"/>
    </row>
    <row r="14" spans="1:16" x14ac:dyDescent="0.2">
      <c r="A14" s="5">
        <v>32</v>
      </c>
      <c r="B14" s="5">
        <v>2295</v>
      </c>
      <c r="C14" s="5">
        <v>5169</v>
      </c>
      <c r="D14" s="5"/>
      <c r="E14" s="5"/>
      <c r="F14" s="5"/>
      <c r="G14" s="5"/>
      <c r="H14" s="7">
        <v>0</v>
      </c>
      <c r="I14" s="7">
        <v>133.1</v>
      </c>
      <c r="J14" s="15"/>
      <c r="K14" s="7"/>
      <c r="L14" s="8"/>
      <c r="M14" s="6" t="s">
        <v>23</v>
      </c>
      <c r="N14" s="6"/>
      <c r="O14" s="6" t="s">
        <v>18</v>
      </c>
      <c r="P14" s="6"/>
    </row>
    <row r="15" spans="1:16" x14ac:dyDescent="0.2">
      <c r="A15" s="5">
        <v>32</v>
      </c>
      <c r="B15" s="5">
        <v>2295</v>
      </c>
      <c r="C15" s="5">
        <v>5213</v>
      </c>
      <c r="D15" s="5"/>
      <c r="E15" s="5"/>
      <c r="F15" s="5"/>
      <c r="G15" s="5"/>
      <c r="H15" s="7">
        <v>17344.3305</v>
      </c>
      <c r="I15" s="7">
        <v>18932.177360000001</v>
      </c>
      <c r="J15" s="15">
        <v>20000</v>
      </c>
      <c r="K15" s="7">
        <v>20000</v>
      </c>
      <c r="L15" s="8">
        <v>6453.61024</v>
      </c>
      <c r="M15" s="6" t="s">
        <v>25</v>
      </c>
      <c r="N15" s="6"/>
      <c r="O15" s="6" t="s">
        <v>18</v>
      </c>
      <c r="P15" s="6"/>
    </row>
    <row r="16" spans="1:16" x14ac:dyDescent="0.2">
      <c r="A16" s="5">
        <v>32</v>
      </c>
      <c r="B16" s="5">
        <v>2295</v>
      </c>
      <c r="C16" s="5">
        <v>5213</v>
      </c>
      <c r="D16" s="5">
        <v>3201</v>
      </c>
      <c r="E16" s="5"/>
      <c r="F16" s="5"/>
      <c r="G16" s="5"/>
      <c r="H16" s="7">
        <v>98284.46</v>
      </c>
      <c r="I16" s="7">
        <v>109808.59</v>
      </c>
      <c r="J16" s="16">
        <v>101470.1</v>
      </c>
      <c r="K16" s="7">
        <v>103216.6</v>
      </c>
      <c r="L16" s="8">
        <v>51608.273999999998</v>
      </c>
      <c r="M16" s="6" t="s">
        <v>25</v>
      </c>
      <c r="N16" s="6" t="s">
        <v>20</v>
      </c>
      <c r="O16" s="6" t="s">
        <v>18</v>
      </c>
      <c r="P16" s="6"/>
    </row>
    <row r="17" spans="1:16" x14ac:dyDescent="0.2">
      <c r="A17" s="5">
        <v>32</v>
      </c>
      <c r="B17" s="5">
        <v>2295</v>
      </c>
      <c r="C17" s="5">
        <v>5213</v>
      </c>
      <c r="D17" s="5">
        <v>3201</v>
      </c>
      <c r="E17" s="5"/>
      <c r="F17" s="5"/>
      <c r="G17" s="5">
        <v>21</v>
      </c>
      <c r="H17" s="7">
        <v>1265.29</v>
      </c>
      <c r="I17" s="7"/>
      <c r="J17" s="15"/>
      <c r="K17" s="7"/>
      <c r="L17" s="8"/>
      <c r="M17" s="6" t="s">
        <v>25</v>
      </c>
      <c r="N17" s="6" t="s">
        <v>20</v>
      </c>
      <c r="O17" s="6" t="s">
        <v>18</v>
      </c>
      <c r="P17" s="6"/>
    </row>
    <row r="18" spans="1:16" x14ac:dyDescent="0.2">
      <c r="A18" s="5">
        <v>32</v>
      </c>
      <c r="B18" s="5">
        <v>2295</v>
      </c>
      <c r="C18" s="5">
        <v>5499</v>
      </c>
      <c r="D18" s="5"/>
      <c r="E18" s="5"/>
      <c r="F18" s="5"/>
      <c r="G18" s="5"/>
      <c r="H18" s="7"/>
      <c r="I18" s="7">
        <v>1146.55</v>
      </c>
      <c r="J18" s="15"/>
      <c r="K18" s="7"/>
      <c r="L18" s="8"/>
      <c r="M18" s="6" t="s">
        <v>26</v>
      </c>
      <c r="N18" s="6"/>
      <c r="O18" s="6" t="s">
        <v>18</v>
      </c>
      <c r="P18" s="6"/>
    </row>
    <row r="19" spans="1:16" x14ac:dyDescent="0.2">
      <c r="A19" s="5">
        <v>32</v>
      </c>
      <c r="B19" s="5">
        <v>3412</v>
      </c>
      <c r="C19" s="5">
        <v>5213</v>
      </c>
      <c r="D19" s="5">
        <v>3202</v>
      </c>
      <c r="E19" s="5"/>
      <c r="F19" s="5"/>
      <c r="G19" s="5"/>
      <c r="H19" s="7">
        <v>53760.03918</v>
      </c>
      <c r="I19" s="7">
        <v>105763.41467</v>
      </c>
      <c r="J19" s="16">
        <v>82000</v>
      </c>
      <c r="K19" s="7">
        <v>91900</v>
      </c>
      <c r="L19" s="8">
        <v>44000</v>
      </c>
      <c r="M19" s="6" t="s">
        <v>25</v>
      </c>
      <c r="N19" s="6" t="s">
        <v>22</v>
      </c>
      <c r="O19" s="6" t="s">
        <v>21</v>
      </c>
      <c r="P19" s="6"/>
    </row>
    <row r="20" spans="1:16" x14ac:dyDescent="0.2">
      <c r="J20" s="15"/>
    </row>
    <row r="21" spans="1:16" x14ac:dyDescent="0.2">
      <c r="A21" s="9" t="s">
        <v>35</v>
      </c>
      <c r="B21" s="9"/>
      <c r="C21" s="9"/>
      <c r="D21" s="9"/>
      <c r="E21" s="9"/>
      <c r="F21" s="9"/>
      <c r="G21" s="9"/>
      <c r="H21" s="11">
        <f>SUM(H12:H20)</f>
        <v>170696.62463000001</v>
      </c>
      <c r="I21" s="11">
        <f t="shared" ref="I21:L21" si="2">SUM(I12:I20)</f>
        <v>235817.19667999999</v>
      </c>
      <c r="J21" s="11">
        <f t="shared" si="2"/>
        <v>203520.1</v>
      </c>
      <c r="K21" s="11">
        <f t="shared" si="2"/>
        <v>215166.6</v>
      </c>
      <c r="L21" s="11">
        <f t="shared" si="2"/>
        <v>102061.88424</v>
      </c>
      <c r="M21" s="10"/>
      <c r="N21" s="10"/>
      <c r="O21" s="10"/>
      <c r="P21" s="10"/>
    </row>
    <row r="22" spans="1:16" x14ac:dyDescent="0.2">
      <c r="J22" s="15"/>
    </row>
    <row r="23" spans="1:16" x14ac:dyDescent="0.2">
      <c r="A23" s="5">
        <v>32</v>
      </c>
      <c r="B23" s="5">
        <v>2295</v>
      </c>
      <c r="C23" s="5">
        <v>6313</v>
      </c>
      <c r="D23" s="5">
        <v>3251</v>
      </c>
      <c r="E23" s="5"/>
      <c r="F23" s="5"/>
      <c r="G23" s="5"/>
      <c r="H23" s="7"/>
      <c r="I23" s="7">
        <v>411.02699999999999</v>
      </c>
      <c r="J23" s="15"/>
      <c r="K23" s="7"/>
      <c r="L23" s="8"/>
      <c r="M23" s="6" t="s">
        <v>27</v>
      </c>
      <c r="N23" s="6" t="s">
        <v>28</v>
      </c>
      <c r="O23" s="6" t="s">
        <v>18</v>
      </c>
      <c r="P23" s="6"/>
    </row>
    <row r="24" spans="1:16" x14ac:dyDescent="0.2">
      <c r="A24" s="5">
        <v>32</v>
      </c>
      <c r="B24" s="5">
        <v>2295</v>
      </c>
      <c r="C24" s="5">
        <v>6313</v>
      </c>
      <c r="D24" s="5">
        <v>3252</v>
      </c>
      <c r="E24" s="5"/>
      <c r="F24" s="5"/>
      <c r="G24" s="5"/>
      <c r="H24" s="7">
        <v>500</v>
      </c>
      <c r="I24" s="7"/>
      <c r="J24" s="15"/>
      <c r="K24" s="7"/>
      <c r="L24" s="8"/>
      <c r="M24" s="6" t="s">
        <v>27</v>
      </c>
      <c r="N24" s="6" t="s">
        <v>29</v>
      </c>
      <c r="O24" s="6" t="s">
        <v>18</v>
      </c>
      <c r="P24" s="6"/>
    </row>
    <row r="25" spans="1:16" x14ac:dyDescent="0.2">
      <c r="A25" s="5">
        <v>32</v>
      </c>
      <c r="B25" s="5">
        <v>3412</v>
      </c>
      <c r="C25" s="5">
        <v>6313</v>
      </c>
      <c r="D25" s="5">
        <v>3252</v>
      </c>
      <c r="E25" s="5"/>
      <c r="F25" s="5"/>
      <c r="G25" s="5"/>
      <c r="H25" s="7">
        <v>500.7</v>
      </c>
      <c r="I25" s="7">
        <v>9708.9501099999998</v>
      </c>
      <c r="J25" s="15"/>
      <c r="K25" s="7"/>
      <c r="L25" s="8"/>
      <c r="M25" s="6" t="s">
        <v>27</v>
      </c>
      <c r="N25" s="6" t="s">
        <v>29</v>
      </c>
      <c r="O25" s="6" t="s">
        <v>21</v>
      </c>
      <c r="P25" s="6"/>
    </row>
    <row r="26" spans="1:16" x14ac:dyDescent="0.2">
      <c r="A26" s="5">
        <v>32</v>
      </c>
      <c r="B26" s="5">
        <v>3412</v>
      </c>
      <c r="C26" s="5">
        <v>6313</v>
      </c>
      <c r="D26" s="5">
        <v>3262</v>
      </c>
      <c r="E26" s="5"/>
      <c r="F26" s="5"/>
      <c r="G26" s="5"/>
      <c r="H26" s="7"/>
      <c r="I26" s="7"/>
      <c r="J26" s="15"/>
      <c r="K26" s="7">
        <v>14450</v>
      </c>
      <c r="L26" s="8"/>
      <c r="M26" s="6" t="s">
        <v>27</v>
      </c>
      <c r="N26" s="6"/>
      <c r="O26" s="6" t="s">
        <v>21</v>
      </c>
      <c r="P26" s="6"/>
    </row>
    <row r="27" spans="1:16" x14ac:dyDescent="0.2">
      <c r="J27" s="15"/>
    </row>
    <row r="28" spans="1:16" x14ac:dyDescent="0.2">
      <c r="A28" s="9" t="s">
        <v>36</v>
      </c>
      <c r="B28" s="9"/>
      <c r="C28" s="9"/>
      <c r="D28" s="9"/>
      <c r="E28" s="9"/>
      <c r="F28" s="9"/>
      <c r="G28" s="9"/>
      <c r="H28" s="11">
        <f>SUM(H22:H27)</f>
        <v>1000.7</v>
      </c>
      <c r="I28" s="11">
        <f t="shared" ref="I28:L28" si="3">SUM(I22:I27)</f>
        <v>10119.97711</v>
      </c>
      <c r="J28" s="11">
        <f t="shared" si="3"/>
        <v>0</v>
      </c>
      <c r="K28" s="11">
        <f t="shared" si="3"/>
        <v>14450</v>
      </c>
      <c r="L28" s="11">
        <f t="shared" si="3"/>
        <v>0</v>
      </c>
      <c r="M28" s="10"/>
      <c r="N28" s="10"/>
      <c r="O28" s="10"/>
      <c r="P28" s="10"/>
    </row>
    <row r="29" spans="1:16" x14ac:dyDescent="0.2">
      <c r="A29" s="9" t="s">
        <v>32</v>
      </c>
      <c r="B29" s="9"/>
      <c r="C29" s="9"/>
      <c r="D29" s="9"/>
      <c r="E29" s="9"/>
      <c r="F29" s="9"/>
      <c r="G29" s="9"/>
      <c r="H29" s="11">
        <f>SUM(H28,H21)</f>
        <v>171697.32463000002</v>
      </c>
      <c r="I29" s="11">
        <f t="shared" ref="I29:L29" si="4">SUM(I28,I21)</f>
        <v>245937.17379</v>
      </c>
      <c r="J29" s="11">
        <f t="shared" si="4"/>
        <v>203520.1</v>
      </c>
      <c r="K29" s="11">
        <f t="shared" si="4"/>
        <v>229616.6</v>
      </c>
      <c r="L29" s="11">
        <f t="shared" si="4"/>
        <v>102061.88424</v>
      </c>
      <c r="M29" s="10"/>
      <c r="N29" s="10"/>
      <c r="O29" s="10"/>
      <c r="P29" s="10"/>
    </row>
    <row r="30" spans="1:16" x14ac:dyDescent="0.2">
      <c r="J30" s="15"/>
    </row>
    <row r="31" spans="1:16" x14ac:dyDescent="0.2">
      <c r="A31" s="5">
        <v>32</v>
      </c>
      <c r="B31" s="5"/>
      <c r="C31" s="5">
        <v>8901</v>
      </c>
      <c r="D31" s="5">
        <v>3201</v>
      </c>
      <c r="E31" s="5"/>
      <c r="F31" s="5"/>
      <c r="G31" s="5"/>
      <c r="H31" s="7">
        <v>-1215.02667</v>
      </c>
      <c r="I31" s="7">
        <v>-673.69368999999995</v>
      </c>
      <c r="J31" s="15"/>
      <c r="K31" s="7"/>
      <c r="L31" s="8">
        <v>-396.99995999999999</v>
      </c>
      <c r="M31" s="6" t="s">
        <v>30</v>
      </c>
      <c r="N31" s="6" t="s">
        <v>20</v>
      </c>
      <c r="O31" s="6"/>
      <c r="P31" s="6"/>
    </row>
    <row r="32" spans="1:16" x14ac:dyDescent="0.2">
      <c r="A32" s="5">
        <v>32</v>
      </c>
      <c r="B32" s="5"/>
      <c r="C32" s="5">
        <v>8901</v>
      </c>
      <c r="D32" s="5">
        <v>3201</v>
      </c>
      <c r="E32" s="5"/>
      <c r="F32" s="5"/>
      <c r="G32" s="5">
        <v>214</v>
      </c>
      <c r="H32" s="7">
        <v>401.95015000000001</v>
      </c>
      <c r="I32" s="7">
        <v>139.75476</v>
      </c>
      <c r="J32" s="15"/>
      <c r="K32" s="7"/>
      <c r="L32" s="8">
        <v>398.58112</v>
      </c>
      <c r="M32" s="6" t="s">
        <v>30</v>
      </c>
      <c r="N32" s="6" t="s">
        <v>20</v>
      </c>
      <c r="O32" s="6"/>
      <c r="P32" s="6"/>
    </row>
    <row r="33" spans="1:16" x14ac:dyDescent="0.2">
      <c r="A33" s="5">
        <v>32</v>
      </c>
      <c r="B33" s="5"/>
      <c r="C33" s="5">
        <v>8901</v>
      </c>
      <c r="D33" s="5">
        <v>3201</v>
      </c>
      <c r="E33" s="5"/>
      <c r="F33" s="5"/>
      <c r="G33" s="5">
        <v>516</v>
      </c>
      <c r="H33" s="7">
        <v>-8.4748000000000001</v>
      </c>
      <c r="I33" s="7">
        <v>-13.02216</v>
      </c>
      <c r="J33" s="15"/>
      <c r="K33" s="7"/>
      <c r="L33" s="8">
        <v>-5</v>
      </c>
      <c r="M33" s="6" t="s">
        <v>30</v>
      </c>
      <c r="N33" s="6" t="s">
        <v>20</v>
      </c>
      <c r="O33" s="6"/>
      <c r="P33" s="6"/>
    </row>
    <row r="34" spans="1:16" x14ac:dyDescent="0.2">
      <c r="J34" s="15"/>
    </row>
    <row r="35" spans="1:16" x14ac:dyDescent="0.2">
      <c r="A35" s="9" t="s">
        <v>37</v>
      </c>
      <c r="B35" s="9"/>
      <c r="C35" s="9"/>
      <c r="D35" s="9"/>
      <c r="E35" s="9"/>
      <c r="F35" s="9"/>
      <c r="G35" s="9"/>
      <c r="H35" s="11">
        <f>SUM(H30:H34)</f>
        <v>-821.55131999999992</v>
      </c>
      <c r="I35" s="11">
        <f t="shared" ref="I35:L35" si="5">SUM(I30:I34)</f>
        <v>-546.9610899999999</v>
      </c>
      <c r="J35" s="11">
        <f t="shared" si="5"/>
        <v>0</v>
      </c>
      <c r="K35" s="11">
        <f t="shared" si="5"/>
        <v>0</v>
      </c>
      <c r="L35" s="11">
        <f t="shared" si="5"/>
        <v>-3.4188399999999888</v>
      </c>
      <c r="M35" s="10"/>
      <c r="N35" s="10"/>
      <c r="O35" s="10"/>
      <c r="P35" s="10"/>
    </row>
    <row r="36" spans="1:16" x14ac:dyDescent="0.2">
      <c r="A36" s="9" t="s">
        <v>33</v>
      </c>
      <c r="B36" s="9"/>
      <c r="C36" s="9"/>
      <c r="D36" s="9"/>
      <c r="E36" s="9"/>
      <c r="F36" s="9"/>
      <c r="G36" s="9"/>
      <c r="H36" s="11">
        <f>SUM(H35)</f>
        <v>-821.55131999999992</v>
      </c>
      <c r="I36" s="11">
        <f t="shared" ref="I36:L36" si="6">SUM(I35)</f>
        <v>-546.9610899999999</v>
      </c>
      <c r="J36" s="11">
        <f t="shared" si="6"/>
        <v>0</v>
      </c>
      <c r="K36" s="11">
        <f t="shared" si="6"/>
        <v>0</v>
      </c>
      <c r="L36" s="11">
        <f t="shared" si="6"/>
        <v>-3.4188399999999888</v>
      </c>
      <c r="M36" s="10"/>
      <c r="N36" s="10"/>
      <c r="O36" s="10"/>
      <c r="P36" s="10"/>
    </row>
    <row r="38" spans="1:16" x14ac:dyDescent="0.2">
      <c r="A38" s="9" t="s">
        <v>38</v>
      </c>
      <c r="B38" s="9"/>
      <c r="C38" s="9"/>
      <c r="D38" s="9"/>
      <c r="E38" s="9"/>
      <c r="F38" s="9"/>
      <c r="G38" s="9"/>
      <c r="H38" s="11">
        <f>H11-H29</f>
        <v>-130806.20941000001</v>
      </c>
      <c r="I38" s="11">
        <f t="shared" ref="I38:L38" si="7">I11-I29</f>
        <v>-217946.39441000001</v>
      </c>
      <c r="J38" s="11">
        <f t="shared" si="7"/>
        <v>-153120.1</v>
      </c>
      <c r="K38" s="11">
        <f t="shared" si="7"/>
        <v>-172667.1</v>
      </c>
      <c r="L38" s="11">
        <f t="shared" si="7"/>
        <v>-61264.25965</v>
      </c>
      <c r="M38" s="10"/>
      <c r="N38" s="10"/>
      <c r="O38" s="10"/>
      <c r="P38" s="10"/>
    </row>
    <row r="39" spans="1:16" x14ac:dyDescent="0.2">
      <c r="A39" s="9" t="s">
        <v>39</v>
      </c>
      <c r="B39" s="9"/>
      <c r="C39" s="9"/>
      <c r="D39" s="9"/>
      <c r="E39" s="9"/>
      <c r="F39" s="9"/>
      <c r="G39" s="9"/>
      <c r="H39" s="11">
        <f>H10-H21</f>
        <v>-129805.50941</v>
      </c>
      <c r="I39" s="11">
        <f t="shared" ref="I39:L39" si="8">I10-I21</f>
        <v>-207826.4173</v>
      </c>
      <c r="J39" s="11">
        <f t="shared" si="8"/>
        <v>-153120.1</v>
      </c>
      <c r="K39" s="11">
        <f t="shared" si="8"/>
        <v>-158217.1</v>
      </c>
      <c r="L39" s="11">
        <f t="shared" si="8"/>
        <v>-61264.25965</v>
      </c>
      <c r="M39" s="10"/>
      <c r="N39" s="10"/>
      <c r="O39" s="10"/>
      <c r="P39" s="10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32</vt:lpstr>
      <vt:lpstr>'ORJ 32'!Názvy_tisku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2024-07-16T11:35:44Z</dcterms:created>
  <dcterms:modified xsi:type="dcterms:W3CDTF">2024-10-10T10:04:34Z</dcterms:modified>
</cp:coreProperties>
</file>