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lposelt\Downloads\"/>
    </mc:Choice>
  </mc:AlternateContent>
  <xr:revisionPtr revIDLastSave="0" documentId="8_{0C215F08-BCBE-465F-A8AA-FA219C1745EF}" xr6:coauthVersionLast="36" xr6:coauthVersionMax="36" xr10:uidLastSave="{00000000-0000-0000-0000-000000000000}"/>
  <bookViews>
    <workbookView xWindow="0" yWindow="0" windowWidth="30885" windowHeight="17475" xr2:uid="{00000000-000D-0000-FFFF-FFFF00000000}"/>
  </bookViews>
  <sheets>
    <sheet name="návrh změny rozpočtu " sheetId="3" r:id="rId1"/>
  </sheets>
  <definedNames>
    <definedName name="_xlnm.Print_Area" localSheetId="0">'návrh změny rozpočtu '!$A$1:$Q$107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8" i="3"/>
  <c r="G15" i="3"/>
  <c r="N24" i="3"/>
  <c r="L24" i="3"/>
  <c r="K24" i="3"/>
  <c r="J24" i="3"/>
  <c r="H24" i="3"/>
  <c r="F24" i="3"/>
  <c r="E24" i="3"/>
  <c r="D24" i="3"/>
  <c r="G24" i="3" l="1"/>
  <c r="M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I24" i="3" l="1"/>
  <c r="O24" i="3"/>
  <c r="M39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<sst xmlns="http://schemas.openxmlformats.org/spreadsheetml/2006/main" count="158" uniqueCount="123">
  <si>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</si>
  <si>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</si>
  <si>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</si>
  <si>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</si>
  <si>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</si>
  <si>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</si>
  <si>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</si>
  <si>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</si>
  <si>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</si>
  <si>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</si>
  <si>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</si>
  <si>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</si>
  <si>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</si>
  <si>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</si>
  <si>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</si>
  <si>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</si>
  <si>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</si>
  <si>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</si>
  <si>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</si>
  <si>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</si>
  <si>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</si>
  <si>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</si>
  <si>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</si>
  <si>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</si>
  <si>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</si>
  <si>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</si>
  <si>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</si>
  <si>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</si>
  <si>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</si>
  <si>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</si>
  <si>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</si>
  <si>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</si>
  <si>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</si>
  <si>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</si>
  <si>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</si>
  <si>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</si>
  <si>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</si>
  <si>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</si>
  <si>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</si>
  <si>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</si>
  <si>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</si>
  <si>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</si>
  <si>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</si>
  <si>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</si>
  <si>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</si>
  <si>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</si>
  <si>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</si>
  <si>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</si>
  <si>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</si>
  <si>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</si>
  <si>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</si>
  <si>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</si>
  <si>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</si>
  <si>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</si>
  <si>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</si>
  <si>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</si>
  <si>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</si>
  <si>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</si>
  <si>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</si>
  <si>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</si>
  <si>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</si>
  <si>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</si>
  <si>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</si>
  <si>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</si>
  <si>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</si>
  <si>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</si>
  <si>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</si>
  <si>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</si>
  <si>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</si>
  <si>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</si>
  <si>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</si>
  <si>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</si>
  <si>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</si>
  <si>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</si>
  <si>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</si>
  <si>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</si>
  <si>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</si>
  <si>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</si>
  <si>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</si>
  <si>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</si>
  <si>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</si>
  <si>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</si>
  <si>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</si>
  <si>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</si>
  <si>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</si>
  <si>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</si>
  <si>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</si>
  <si>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</si>
  <si>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</si>
  <si>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</si>
  <si>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</si>
  <si>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</si>
  <si>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</si>
  <si>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</si>
  <si>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</si>
  <si>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</si>
  <si>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</si>
  <si>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</si>
  <si>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</si>
  <si>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</si>
  <si>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</si>
  <si>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</si>
  <si>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</si>
  <si>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</si>
  <si>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</si>
  <si>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</si>
  <si>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</si>
  <si>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</si>
  <si>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</si>
  <si>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>Palachova 4881, 430 03  Chomutov 3</t>
  </si>
  <si>
    <t>Účelový příspěvek zřizovatele ve výši 145 tis. se skládá z částky 46.tis. - posílení platové úrovně pro zvýšení kvality vzdělávání, 41 tis. - akce školy " Šikulka ", 43 tis. - akce školy " Táto, mámo pojď si hrát ", 15 tis. - akce školy " Adventní dílny "</t>
  </si>
  <si>
    <t xml:space="preserve">Výnosy - ostatní transfery: 16.311 tis. - dotace ze SR na přímé náklady, 390 tis. - dotace z Úřadu práce </t>
  </si>
  <si>
    <t xml:space="preserve">Na straně výnosů i nákladů dochází ke změně v celkové výši 3 459 000,- Kč.   </t>
  </si>
  <si>
    <t>46 000,- Kč rozpočtová opatření týkající se navýšení schváleného rozpočtu (posílení mezd, prevence, PU, nařízené odvody -zaslané OŠ)</t>
  </si>
  <si>
    <t>99 000,- Kč dotace od SMCH na projekty (projekty které škola obdržela od SMCH na základě svých žádostí  - zaslané OE)</t>
  </si>
  <si>
    <t>390 000,- Kč dotace od ÚP na mzdy</t>
  </si>
  <si>
    <t>106 000,- Kč sponzorské dary</t>
  </si>
  <si>
    <t>3 459 000,- Kč  Celkem provedená změna</t>
  </si>
  <si>
    <t>Na straně výnosů i nákladů dochází ke změně v celkové výši 3 459 000,- Kč</t>
  </si>
  <si>
    <t xml:space="preserve">2 818 000,- Kč rozdíl plánované a skutečné dotace na platy ped. a nep. pracovníků od Ústeckého kraje včetně odvodů OON a ONIV </t>
  </si>
  <si>
    <t>Kubátová Ilona</t>
  </si>
  <si>
    <t>Grimlová Marie</t>
  </si>
  <si>
    <t>Základní škola speciální a Mateřská škola, Chomutov, Palachova 4881,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</si>
</sst>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3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259"/>
  <sheetViews>
    <sheetView showGridLines="0" tabSelected="1" topLeftCell="C1" zoomScaleNormal="100" zoomScaleSheetLayoutView="80" workbookViewId="0">
      <selection activeCell="L2" sqref="L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5" t="s">
        <v>122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72744341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6" t="s">
        <v>109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0" t="s">
        <v>37</v>
      </c>
      <c r="C10" s="245" t="s">
        <v>38</v>
      </c>
      <c r="D10" s="183" t="s">
        <v>59</v>
      </c>
      <c r="E10" s="184"/>
      <c r="F10" s="184"/>
      <c r="G10" s="184"/>
      <c r="H10" s="184"/>
      <c r="I10" s="185"/>
      <c r="J10" s="183" t="s">
        <v>101</v>
      </c>
      <c r="K10" s="184"/>
      <c r="L10" s="184"/>
      <c r="M10" s="184"/>
      <c r="N10" s="184"/>
      <c r="O10" s="185"/>
      <c r="P10" s="239" t="s">
        <v>77</v>
      </c>
      <c r="Q10" s="5"/>
    </row>
    <row r="11" spans="1:19" ht="30.75" thickBot="1" x14ac:dyDescent="0.3">
      <c r="A11" s="5"/>
      <c r="B11" s="181"/>
      <c r="C11" s="246"/>
      <c r="D11" s="186" t="s">
        <v>39</v>
      </c>
      <c r="E11" s="187"/>
      <c r="F11" s="187"/>
      <c r="G11" s="188"/>
      <c r="H11" s="9" t="s">
        <v>40</v>
      </c>
      <c r="I11" s="9" t="s">
        <v>68</v>
      </c>
      <c r="J11" s="186" t="s">
        <v>39</v>
      </c>
      <c r="K11" s="187"/>
      <c r="L11" s="187"/>
      <c r="M11" s="188"/>
      <c r="N11" s="9" t="s">
        <v>40</v>
      </c>
      <c r="O11" s="9" t="s">
        <v>68</v>
      </c>
      <c r="P11" s="240"/>
      <c r="Q11" s="5"/>
    </row>
    <row r="12" spans="1:19" ht="15.75" thickBot="1" x14ac:dyDescent="0.3">
      <c r="A12" s="5"/>
      <c r="B12" s="181"/>
      <c r="C12" s="247"/>
      <c r="D12" s="189" t="s">
        <v>69</v>
      </c>
      <c r="E12" s="190"/>
      <c r="F12" s="190"/>
      <c r="G12" s="190"/>
      <c r="H12" s="190"/>
      <c r="I12" s="191"/>
      <c r="J12" s="189" t="s">
        <v>69</v>
      </c>
      <c r="K12" s="190"/>
      <c r="L12" s="190"/>
      <c r="M12" s="190"/>
      <c r="N12" s="190"/>
      <c r="O12" s="191"/>
      <c r="P12" s="240"/>
      <c r="Q12" s="5"/>
    </row>
    <row r="13" spans="1:19" ht="15.75" thickBot="1" x14ac:dyDescent="0.3">
      <c r="A13" s="5"/>
      <c r="B13" s="182"/>
      <c r="C13" s="248"/>
      <c r="D13" s="192" t="s">
        <v>64</v>
      </c>
      <c r="E13" s="193"/>
      <c r="F13" s="193"/>
      <c r="G13" s="194" t="s">
        <v>70</v>
      </c>
      <c r="H13" s="196" t="s">
        <v>73</v>
      </c>
      <c r="I13" s="202" t="s">
        <v>69</v>
      </c>
      <c r="J13" s="192" t="s">
        <v>64</v>
      </c>
      <c r="K13" s="193"/>
      <c r="L13" s="193"/>
      <c r="M13" s="194" t="s">
        <v>70</v>
      </c>
      <c r="N13" s="196" t="s">
        <v>73</v>
      </c>
      <c r="O13" s="202" t="s">
        <v>69</v>
      </c>
      <c r="P13" s="240"/>
      <c r="Q13" s="5"/>
    </row>
    <row r="14" spans="1:19" ht="15.75" thickBot="1" x14ac:dyDescent="0.3">
      <c r="A14" s="5"/>
      <c r="B14" s="10"/>
      <c r="C14" s="11"/>
      <c r="D14" s="173" t="s">
        <v>65</v>
      </c>
      <c r="E14" s="174" t="s">
        <v>108</v>
      </c>
      <c r="F14" s="174" t="s">
        <v>66</v>
      </c>
      <c r="G14" s="195"/>
      <c r="H14" s="197"/>
      <c r="I14" s="203"/>
      <c r="J14" s="173" t="s">
        <v>65</v>
      </c>
      <c r="K14" s="174" t="s">
        <v>108</v>
      </c>
      <c r="L14" s="174" t="s">
        <v>66</v>
      </c>
      <c r="M14" s="195"/>
      <c r="N14" s="197"/>
      <c r="O14" s="203"/>
      <c r="P14" s="241"/>
      <c r="Q14" s="5"/>
    </row>
    <row r="15" spans="1:19" x14ac:dyDescent="0.25">
      <c r="A15" s="5"/>
      <c r="B15" s="39" t="s">
        <v>0</v>
      </c>
      <c r="C15" s="154" t="s">
        <v>52</v>
      </c>
      <c r="D15" s="12"/>
      <c r="E15" s="13"/>
      <c r="F15" s="64">
        <v>832</v>
      </c>
      <c r="G15" s="71">
        <f>SUM(D15:F15)</f>
        <v>832</v>
      </c>
      <c r="H15" s="74">
        <v>0</v>
      </c>
      <c r="I15" s="14">
        <f>G15+H15</f>
        <v>832</v>
      </c>
      <c r="J15" s="12"/>
      <c r="K15" s="13"/>
      <c r="L15" s="64">
        <v>832</v>
      </c>
      <c r="M15" s="71">
        <f t="shared" ref="M15:M23" si="0">SUM(J15:L15)</f>
        <v>832</v>
      </c>
      <c r="N15" s="74">
        <v>0</v>
      </c>
      <c r="O15" s="14">
        <f>M15+N15</f>
        <v>832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5" t="s">
        <v>67</v>
      </c>
      <c r="D16" s="65">
        <v>2368</v>
      </c>
      <c r="E16" s="17"/>
      <c r="F16" s="17"/>
      <c r="G16" s="72">
        <f t="shared" ref="G16:G23" si="1">SUM(D16:F16)</f>
        <v>2368</v>
      </c>
      <c r="H16" s="75"/>
      <c r="I16" s="14">
        <f t="shared" ref="I16:I23" si="2">G16+H16</f>
        <v>2368</v>
      </c>
      <c r="J16" s="65">
        <v>2368</v>
      </c>
      <c r="K16" s="17"/>
      <c r="L16" s="17"/>
      <c r="M16" s="72">
        <f t="shared" si="0"/>
        <v>2368</v>
      </c>
      <c r="N16" s="75"/>
      <c r="O16" s="14">
        <f t="shared" ref="O16:O20" si="3">M16+N16</f>
        <v>2368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6" t="s">
        <v>90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145</v>
      </c>
      <c r="K17" s="19"/>
      <c r="L17" s="19"/>
      <c r="M17" s="72">
        <f t="shared" si="0"/>
        <v>145</v>
      </c>
      <c r="N17" s="76"/>
      <c r="O17" s="14">
        <f t="shared" si="3"/>
        <v>145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7" t="s">
        <v>53</v>
      </c>
      <c r="D18" s="20"/>
      <c r="E18" s="67">
        <v>13493</v>
      </c>
      <c r="F18" s="19"/>
      <c r="G18" s="72">
        <f t="shared" si="1"/>
        <v>13493</v>
      </c>
      <c r="H18" s="74"/>
      <c r="I18" s="14">
        <f t="shared" si="2"/>
        <v>13493</v>
      </c>
      <c r="J18" s="20"/>
      <c r="K18" s="67">
        <v>16701</v>
      </c>
      <c r="L18" s="19"/>
      <c r="M18" s="72">
        <f t="shared" si="0"/>
        <v>16701</v>
      </c>
      <c r="N18" s="74"/>
      <c r="O18" s="14">
        <f t="shared" si="3"/>
        <v>16701</v>
      </c>
      <c r="P18" s="18">
        <f t="shared" si="4"/>
        <v>0.23775290891573408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8" t="s">
        <v>47</v>
      </c>
      <c r="D20" s="20"/>
      <c r="E20" s="17"/>
      <c r="F20" s="69"/>
      <c r="G20" s="72"/>
      <c r="H20" s="77"/>
      <c r="I20" s="14">
        <f t="shared" si="2"/>
        <v>0</v>
      </c>
      <c r="J20" s="20"/>
      <c r="K20" s="17"/>
      <c r="L20" s="69">
        <v>106</v>
      </c>
      <c r="M20" s="72">
        <f t="shared" si="0"/>
        <v>106</v>
      </c>
      <c r="N20" s="77"/>
      <c r="O20" s="14">
        <f t="shared" si="3"/>
        <v>106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/>
      <c r="I21" s="14">
        <f>G21+H21</f>
        <v>0</v>
      </c>
      <c r="J21" s="20"/>
      <c r="K21" s="17"/>
      <c r="L21" s="69"/>
      <c r="M21" s="72">
        <f t="shared" si="0"/>
        <v>0</v>
      </c>
      <c r="N21" s="78"/>
      <c r="O21" s="14">
        <f>M21+N21</f>
        <v>0</v>
      </c>
      <c r="P21" s="18" t="e">
        <f t="shared" si="4"/>
        <v>#DIV/0!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2368</v>
      </c>
      <c r="E24" s="30">
        <f>SUM(E15:E21)</f>
        <v>13493</v>
      </c>
      <c r="F24" s="30">
        <f>SUM(F15:F21)</f>
        <v>832</v>
      </c>
      <c r="G24" s="31">
        <f>SUM(D24:F24)</f>
        <v>16693</v>
      </c>
      <c r="H24" s="32">
        <f>SUM(H15:H21)</f>
        <v>0</v>
      </c>
      <c r="I24" s="32">
        <f>SUM(I15:I21)</f>
        <v>16693</v>
      </c>
      <c r="J24" s="29">
        <f>SUM(J15:J21)</f>
        <v>2513</v>
      </c>
      <c r="K24" s="30">
        <f>SUM(K15:K21)</f>
        <v>16701</v>
      </c>
      <c r="L24" s="30">
        <f>SUM(L15:L21)</f>
        <v>938</v>
      </c>
      <c r="M24" s="31">
        <f>SUM(J24:L24)</f>
        <v>20152</v>
      </c>
      <c r="N24" s="32">
        <f>SUM(N15:N21)</f>
        <v>0</v>
      </c>
      <c r="O24" s="32">
        <f>SUM(O15:O21)</f>
        <v>20152</v>
      </c>
      <c r="P24" s="33">
        <f t="shared" si="4"/>
        <v>0.20721260408554484</v>
      </c>
      <c r="Q24" s="5"/>
    </row>
    <row r="25" spans="1:17" ht="15.75" thickBot="1" x14ac:dyDescent="0.3">
      <c r="A25" s="5"/>
      <c r="B25" s="34"/>
      <c r="C25" s="35"/>
      <c r="D25" s="204" t="s">
        <v>75</v>
      </c>
      <c r="E25" s="205"/>
      <c r="F25" s="205"/>
      <c r="G25" s="206"/>
      <c r="H25" s="206"/>
      <c r="I25" s="207"/>
      <c r="J25" s="204" t="s">
        <v>75</v>
      </c>
      <c r="K25" s="205"/>
      <c r="L25" s="205"/>
      <c r="M25" s="206"/>
      <c r="N25" s="206"/>
      <c r="O25" s="207"/>
      <c r="P25" s="242" t="s">
        <v>77</v>
      </c>
      <c r="Q25" s="5"/>
    </row>
    <row r="26" spans="1:17" ht="15.75" thickBot="1" x14ac:dyDescent="0.3">
      <c r="A26" s="5"/>
      <c r="B26" s="200" t="s">
        <v>37</v>
      </c>
      <c r="C26" s="245" t="s">
        <v>38</v>
      </c>
      <c r="D26" s="208" t="s">
        <v>76</v>
      </c>
      <c r="E26" s="209"/>
      <c r="F26" s="209"/>
      <c r="G26" s="210" t="s">
        <v>71</v>
      </c>
      <c r="H26" s="212" t="s">
        <v>74</v>
      </c>
      <c r="I26" s="214" t="s">
        <v>75</v>
      </c>
      <c r="J26" s="208" t="s">
        <v>76</v>
      </c>
      <c r="K26" s="209"/>
      <c r="L26" s="209"/>
      <c r="M26" s="210" t="s">
        <v>71</v>
      </c>
      <c r="N26" s="212" t="s">
        <v>74</v>
      </c>
      <c r="O26" s="214" t="s">
        <v>75</v>
      </c>
      <c r="P26" s="243"/>
      <c r="Q26" s="5"/>
    </row>
    <row r="27" spans="1:17" ht="15.75" thickBot="1" x14ac:dyDescent="0.3">
      <c r="A27" s="5"/>
      <c r="B27" s="201"/>
      <c r="C27" s="246"/>
      <c r="D27" s="36" t="s">
        <v>61</v>
      </c>
      <c r="E27" s="37" t="s">
        <v>62</v>
      </c>
      <c r="F27" s="38" t="s">
        <v>63</v>
      </c>
      <c r="G27" s="211"/>
      <c r="H27" s="213"/>
      <c r="I27" s="215"/>
      <c r="J27" s="36" t="s">
        <v>61</v>
      </c>
      <c r="K27" s="37" t="s">
        <v>62</v>
      </c>
      <c r="L27" s="38" t="s">
        <v>63</v>
      </c>
      <c r="M27" s="211"/>
      <c r="N27" s="213"/>
      <c r="O27" s="215"/>
      <c r="P27" s="244"/>
      <c r="Q27" s="5"/>
    </row>
    <row r="28" spans="1:17" x14ac:dyDescent="0.25">
      <c r="A28" s="5"/>
      <c r="B28" s="39" t="s">
        <v>19</v>
      </c>
      <c r="C28" s="40" t="s">
        <v>10</v>
      </c>
      <c r="D28" s="80">
        <v>216</v>
      </c>
      <c r="E28" s="80"/>
      <c r="F28" s="80"/>
      <c r="G28" s="81">
        <f>SUM(D28:F28)</f>
        <v>216</v>
      </c>
      <c r="H28" s="81"/>
      <c r="I28" s="41">
        <f>G28+H28</f>
        <v>216</v>
      </c>
      <c r="J28" s="89">
        <v>216</v>
      </c>
      <c r="K28" s="80"/>
      <c r="L28" s="80"/>
      <c r="M28" s="81">
        <f>SUM(J28:L28)</f>
        <v>216</v>
      </c>
      <c r="N28" s="81"/>
      <c r="O28" s="41">
        <f>M28+N28</f>
        <v>216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283.3</v>
      </c>
      <c r="E29" s="82">
        <v>45</v>
      </c>
      <c r="F29" s="82">
        <v>688.7</v>
      </c>
      <c r="G29" s="83">
        <f t="shared" ref="G29:G38" si="6">SUM(D29:F29)</f>
        <v>1017</v>
      </c>
      <c r="H29" s="84"/>
      <c r="I29" s="14">
        <f t="shared" ref="I29:I38" si="7">G29+H29</f>
        <v>1017</v>
      </c>
      <c r="J29" s="90">
        <v>377</v>
      </c>
      <c r="K29" s="82">
        <v>144</v>
      </c>
      <c r="L29" s="82">
        <v>713</v>
      </c>
      <c r="M29" s="83">
        <f t="shared" ref="M29:M38" si="8">SUM(J29:L29)</f>
        <v>1234</v>
      </c>
      <c r="N29" s="84"/>
      <c r="O29" s="14">
        <f t="shared" ref="O29:O38" si="9">M29+N29</f>
        <v>1234</v>
      </c>
      <c r="P29" s="18">
        <f t="shared" si="4"/>
        <v>0.21337266470009833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977</v>
      </c>
      <c r="E30" s="85"/>
      <c r="F30" s="85" t="s">
        <v>103</v>
      </c>
      <c r="G30" s="83">
        <f t="shared" si="6"/>
        <v>977</v>
      </c>
      <c r="H30" s="83"/>
      <c r="I30" s="14">
        <f t="shared" si="7"/>
        <v>977</v>
      </c>
      <c r="J30" s="91">
        <v>960</v>
      </c>
      <c r="K30" s="85"/>
      <c r="L30" s="85"/>
      <c r="M30" s="83">
        <f t="shared" si="8"/>
        <v>960</v>
      </c>
      <c r="N30" s="83"/>
      <c r="O30" s="14">
        <f t="shared" si="9"/>
        <v>960</v>
      </c>
      <c r="P30" s="18">
        <f t="shared" si="4"/>
        <v>-1.7400204708290685E-2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376</v>
      </c>
      <c r="E31" s="85"/>
      <c r="F31" s="85">
        <v>60</v>
      </c>
      <c r="G31" s="83">
        <f t="shared" si="6"/>
        <v>436</v>
      </c>
      <c r="H31" s="83"/>
      <c r="I31" s="14">
        <f t="shared" si="7"/>
        <v>436</v>
      </c>
      <c r="J31" s="91">
        <v>376</v>
      </c>
      <c r="K31" s="85"/>
      <c r="L31" s="85">
        <v>129</v>
      </c>
      <c r="M31" s="83">
        <f t="shared" si="8"/>
        <v>505</v>
      </c>
      <c r="N31" s="83"/>
      <c r="O31" s="14">
        <f t="shared" si="9"/>
        <v>505</v>
      </c>
      <c r="P31" s="18">
        <f t="shared" si="4"/>
        <v>0.15825688073394495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43.1</v>
      </c>
      <c r="E32" s="85">
        <v>10095</v>
      </c>
      <c r="F32" s="85">
        <v>40</v>
      </c>
      <c r="G32" s="83">
        <f t="shared" si="6"/>
        <v>10178.1</v>
      </c>
      <c r="H32" s="83"/>
      <c r="I32" s="14">
        <f t="shared" si="7"/>
        <v>10178.1</v>
      </c>
      <c r="J32" s="92">
        <v>87.4</v>
      </c>
      <c r="K32" s="85">
        <v>12393.8</v>
      </c>
      <c r="L32" s="85">
        <v>52</v>
      </c>
      <c r="M32" s="83">
        <f t="shared" si="8"/>
        <v>12533.199999999999</v>
      </c>
      <c r="N32" s="83"/>
      <c r="O32" s="14">
        <f t="shared" si="9"/>
        <v>12533.199999999999</v>
      </c>
      <c r="P32" s="18">
        <f t="shared" si="4"/>
        <v>0.23138896257651217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26.7</v>
      </c>
      <c r="E33" s="85">
        <v>3844</v>
      </c>
      <c r="F33" s="85">
        <v>40</v>
      </c>
      <c r="G33" s="83">
        <f t="shared" si="6"/>
        <v>3910.7</v>
      </c>
      <c r="H33" s="83"/>
      <c r="I33" s="14">
        <f t="shared" si="7"/>
        <v>3910.7</v>
      </c>
      <c r="J33" s="92">
        <v>80</v>
      </c>
      <c r="K33" s="85">
        <v>12156.5</v>
      </c>
      <c r="L33" s="85">
        <v>52</v>
      </c>
      <c r="M33" s="83">
        <f t="shared" si="8"/>
        <v>12288.5</v>
      </c>
      <c r="N33" s="83"/>
      <c r="O33" s="14">
        <f t="shared" si="9"/>
        <v>12288.5</v>
      </c>
      <c r="P33" s="18">
        <f t="shared" si="4"/>
        <v>2.1422763188176028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16.399999999999999</v>
      </c>
      <c r="E34" s="85">
        <v>251</v>
      </c>
      <c r="F34" s="85"/>
      <c r="G34" s="83">
        <f t="shared" si="6"/>
        <v>267.39999999999998</v>
      </c>
      <c r="H34" s="83"/>
      <c r="I34" s="14">
        <f t="shared" si="7"/>
        <v>267.39999999999998</v>
      </c>
      <c r="J34" s="92">
        <v>7.4</v>
      </c>
      <c r="K34" s="85">
        <v>237.3</v>
      </c>
      <c r="L34" s="85"/>
      <c r="M34" s="83">
        <f t="shared" si="8"/>
        <v>244.70000000000002</v>
      </c>
      <c r="N34" s="83"/>
      <c r="O34" s="14">
        <f t="shared" si="9"/>
        <v>244.70000000000002</v>
      </c>
      <c r="P34" s="18">
        <f t="shared" si="4"/>
        <v>-8.4891548242333442E-2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13</v>
      </c>
      <c r="E35" s="85">
        <v>3339</v>
      </c>
      <c r="F35" s="85"/>
      <c r="G35" s="83">
        <f t="shared" si="6"/>
        <v>3352</v>
      </c>
      <c r="H35" s="83"/>
      <c r="I35" s="14">
        <f t="shared" si="7"/>
        <v>3352</v>
      </c>
      <c r="J35" s="92">
        <v>27.2</v>
      </c>
      <c r="K35" s="85">
        <v>4133.2</v>
      </c>
      <c r="L35" s="85"/>
      <c r="M35" s="83">
        <f t="shared" si="8"/>
        <v>4160.3999999999996</v>
      </c>
      <c r="N35" s="83"/>
      <c r="O35" s="14">
        <f t="shared" si="9"/>
        <v>4160.3999999999996</v>
      </c>
      <c r="P35" s="18">
        <f t="shared" si="4"/>
        <v>0.24116945107398557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103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389.1</v>
      </c>
      <c r="E37" s="85"/>
      <c r="F37" s="85"/>
      <c r="G37" s="83">
        <f t="shared" si="6"/>
        <v>389.1</v>
      </c>
      <c r="H37" s="83"/>
      <c r="I37" s="14">
        <f t="shared" si="7"/>
        <v>389.1</v>
      </c>
      <c r="J37" s="91">
        <v>389.1</v>
      </c>
      <c r="K37" s="85"/>
      <c r="L37" s="85"/>
      <c r="M37" s="83">
        <f t="shared" si="8"/>
        <v>389.1</v>
      </c>
      <c r="N37" s="83"/>
      <c r="O37" s="14">
        <f t="shared" si="9"/>
        <v>389.1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70.5</v>
      </c>
      <c r="E38" s="87">
        <v>14</v>
      </c>
      <c r="F38" s="87">
        <v>43.3</v>
      </c>
      <c r="G38" s="83">
        <f t="shared" si="6"/>
        <v>127.8</v>
      </c>
      <c r="H38" s="88"/>
      <c r="I38" s="26">
        <f t="shared" si="7"/>
        <v>127.8</v>
      </c>
      <c r="J38" s="93">
        <v>80.3</v>
      </c>
      <c r="K38" s="87">
        <v>30</v>
      </c>
      <c r="L38" s="87">
        <v>44</v>
      </c>
      <c r="M38" s="88">
        <f t="shared" si="8"/>
        <v>154.30000000000001</v>
      </c>
      <c r="N38" s="88"/>
      <c r="O38" s="26">
        <f t="shared" si="9"/>
        <v>154.30000000000001</v>
      </c>
      <c r="P38" s="18">
        <f t="shared" si="4"/>
        <v>0.20735524256651028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2368</v>
      </c>
      <c r="E39" s="47">
        <f>SUM(E35:E38)+SUM(E28:E32)</f>
        <v>13493</v>
      </c>
      <c r="F39" s="47">
        <f>SUM(F35:F38)+SUM(F28:F32)</f>
        <v>832</v>
      </c>
      <c r="G39" s="176">
        <f>SUM(D39:F39)</f>
        <v>16693</v>
      </c>
      <c r="H39" s="48">
        <f>SUM(H28:H32)+SUM(H35:H38)</f>
        <v>0</v>
      </c>
      <c r="I39" s="49">
        <f>SUM(I35:I38)+SUM(I28:I32)</f>
        <v>16693</v>
      </c>
      <c r="J39" s="47">
        <f>SUM(J35:J38)+SUM(J28:J32)</f>
        <v>2513</v>
      </c>
      <c r="K39" s="47">
        <f>SUM(K35:K38)+SUM(K28:K32)</f>
        <v>16701</v>
      </c>
      <c r="L39" s="47">
        <f>SUM(L35:L38)+SUM(L28:L32)</f>
        <v>938</v>
      </c>
      <c r="M39" s="176">
        <f>SUM(J39:L39)</f>
        <v>20152</v>
      </c>
      <c r="N39" s="48">
        <f>SUM(N28:N32)+SUM(N35:N38)</f>
        <v>0</v>
      </c>
      <c r="O39" s="49">
        <f>SUM(O35:O38)+SUM(O28:O32)</f>
        <v>20152</v>
      </c>
      <c r="P39" s="50">
        <f t="shared" si="4"/>
        <v>0.20721260408554484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72</v>
      </c>
      <c r="D41" s="132"/>
      <c r="E41" s="133"/>
      <c r="F41" s="133"/>
      <c r="G41" s="134"/>
      <c r="H41" s="135"/>
      <c r="I41" s="136">
        <f>I40-D16</f>
        <v>-2368</v>
      </c>
      <c r="J41" s="132"/>
      <c r="K41" s="133"/>
      <c r="L41" s="133"/>
      <c r="M41" s="134"/>
      <c r="N41" s="137"/>
      <c r="O41" s="136">
        <f>O40-J16</f>
        <v>-2368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8" t="s">
        <v>95</v>
      </c>
      <c r="D43" s="125" t="s">
        <v>41</v>
      </c>
      <c r="E43" s="52" t="s">
        <v>96</v>
      </c>
      <c r="F43" s="53" t="s">
        <v>36</v>
      </c>
      <c r="G43" s="56"/>
      <c r="H43" s="56"/>
      <c r="I43" s="57"/>
      <c r="J43" s="228" t="s">
        <v>97</v>
      </c>
      <c r="K43" s="230"/>
      <c r="L43" s="231"/>
      <c r="M43" s="114" t="s">
        <v>41</v>
      </c>
      <c r="N43" s="115" t="s">
        <v>96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9"/>
      <c r="D44" s="106">
        <v>267.39999999999998</v>
      </c>
      <c r="E44" s="123">
        <v>267.39999999999998</v>
      </c>
      <c r="F44" s="124">
        <v>0</v>
      </c>
      <c r="G44" s="56"/>
      <c r="H44" s="56"/>
      <c r="I44" s="57"/>
      <c r="J44" s="229"/>
      <c r="K44" s="232"/>
      <c r="L44" s="233"/>
      <c r="M44" s="104"/>
      <c r="N44" s="104"/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8" t="s">
        <v>99</v>
      </c>
      <c r="D46" s="107" t="s">
        <v>102</v>
      </c>
      <c r="E46" s="108" t="s">
        <v>98</v>
      </c>
      <c r="F46" s="56"/>
      <c r="G46" s="56"/>
      <c r="H46" s="56"/>
      <c r="I46" s="57"/>
      <c r="J46" s="228" t="s">
        <v>100</v>
      </c>
      <c r="K46" s="230"/>
      <c r="L46" s="230"/>
      <c r="M46" s="109" t="s">
        <v>102</v>
      </c>
      <c r="N46" s="235" t="s">
        <v>98</v>
      </c>
      <c r="O46" s="236"/>
      <c r="P46" s="58"/>
      <c r="Q46" s="97"/>
    </row>
    <row r="47" spans="1:17" ht="15.75" thickBot="1" x14ac:dyDescent="0.3">
      <c r="A47" s="5"/>
      <c r="B47" s="54"/>
      <c r="C47" s="234"/>
      <c r="D47" s="106">
        <v>0</v>
      </c>
      <c r="E47" s="111">
        <v>0</v>
      </c>
      <c r="F47" s="56"/>
      <c r="G47" s="56"/>
      <c r="H47" s="56"/>
      <c r="I47" s="57"/>
      <c r="J47" s="229"/>
      <c r="K47" s="232"/>
      <c r="L47" s="232"/>
      <c r="M47" s="105">
        <v>0</v>
      </c>
      <c r="N47" s="237">
        <v>0</v>
      </c>
      <c r="O47" s="23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94</v>
      </c>
      <c r="D49" s="113" t="s">
        <v>81</v>
      </c>
      <c r="E49" s="113" t="s">
        <v>82</v>
      </c>
      <c r="F49" s="113" t="s">
        <v>83</v>
      </c>
      <c r="G49" s="113" t="s">
        <v>84</v>
      </c>
      <c r="H49" s="56"/>
      <c r="I49" s="119" t="s">
        <v>93</v>
      </c>
      <c r="J49" s="120"/>
      <c r="K49" s="120"/>
      <c r="L49" s="198"/>
      <c r="M49" s="198"/>
      <c r="N49" s="198"/>
      <c r="O49" s="198"/>
      <c r="P49" s="199"/>
      <c r="Q49" s="5"/>
    </row>
    <row r="50" spans="1:17" s="3" customFormat="1" x14ac:dyDescent="0.25">
      <c r="A50" s="5"/>
      <c r="B50" s="54"/>
      <c r="C50" s="59" t="s">
        <v>78</v>
      </c>
      <c r="D50" s="94"/>
      <c r="E50" s="94"/>
      <c r="F50" s="94"/>
      <c r="G50" s="60">
        <f>D50+E50-F50</f>
        <v>0</v>
      </c>
      <c r="H50" s="56"/>
      <c r="I50" s="219"/>
      <c r="J50" s="220"/>
      <c r="K50" s="220"/>
      <c r="L50" s="220"/>
      <c r="M50" s="220"/>
      <c r="N50" s="220"/>
      <c r="O50" s="220"/>
      <c r="P50" s="221"/>
      <c r="Q50" s="5"/>
    </row>
    <row r="51" spans="1:17" s="3" customFormat="1" x14ac:dyDescent="0.25">
      <c r="A51" s="5"/>
      <c r="B51" s="54"/>
      <c r="C51" s="59" t="s">
        <v>79</v>
      </c>
      <c r="D51" s="94">
        <v>272816.40000000002</v>
      </c>
      <c r="E51" s="94">
        <v>271727.17</v>
      </c>
      <c r="F51" s="94">
        <v>119129.9</v>
      </c>
      <c r="G51" s="60">
        <f t="shared" ref="G51:G54" si="11">D51+E51-F51</f>
        <v>425413.67000000004</v>
      </c>
      <c r="H51" s="56"/>
      <c r="I51" s="219"/>
      <c r="J51" s="220"/>
      <c r="K51" s="220"/>
      <c r="L51" s="220"/>
      <c r="M51" s="220"/>
      <c r="N51" s="220"/>
      <c r="O51" s="220"/>
      <c r="P51" s="221"/>
      <c r="Q51" s="5"/>
    </row>
    <row r="52" spans="1:17" s="3" customFormat="1" x14ac:dyDescent="0.25">
      <c r="A52" s="5"/>
      <c r="B52" s="54"/>
      <c r="C52" s="59" t="s">
        <v>80</v>
      </c>
      <c r="D52" s="94">
        <v>126581.32</v>
      </c>
      <c r="E52" s="94">
        <v>194358</v>
      </c>
      <c r="F52" s="94">
        <v>133500</v>
      </c>
      <c r="G52" s="60">
        <f t="shared" si="11"/>
        <v>187439.32</v>
      </c>
      <c r="H52" s="56"/>
      <c r="I52" s="219"/>
      <c r="J52" s="220"/>
      <c r="K52" s="220"/>
      <c r="L52" s="220"/>
      <c r="M52" s="220"/>
      <c r="N52" s="220"/>
      <c r="O52" s="220"/>
      <c r="P52" s="221"/>
      <c r="Q52" s="5"/>
    </row>
    <row r="53" spans="1:17" s="3" customFormat="1" x14ac:dyDescent="0.25">
      <c r="A53" s="5"/>
      <c r="B53" s="54"/>
      <c r="C53" s="59" t="s">
        <v>105</v>
      </c>
      <c r="D53" s="94">
        <v>185548.26</v>
      </c>
      <c r="E53" s="94">
        <v>54000</v>
      </c>
      <c r="F53" s="94">
        <v>0</v>
      </c>
      <c r="G53" s="60">
        <f>D53+E53</f>
        <v>239548.26</v>
      </c>
      <c r="H53" s="56"/>
      <c r="I53" s="149"/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4"/>
      <c r="C54" s="161" t="s">
        <v>106</v>
      </c>
      <c r="D54" s="94">
        <v>102832.89</v>
      </c>
      <c r="E54" s="94">
        <v>114967</v>
      </c>
      <c r="F54" s="94">
        <v>130462</v>
      </c>
      <c r="G54" s="60">
        <f t="shared" si="11"/>
        <v>87337.890000000014</v>
      </c>
      <c r="H54" s="56"/>
      <c r="I54" s="222"/>
      <c r="J54" s="223"/>
      <c r="K54" s="223"/>
      <c r="L54" s="223"/>
      <c r="M54" s="223"/>
      <c r="N54" s="223"/>
      <c r="O54" s="223"/>
      <c r="P54" s="224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85</v>
      </c>
      <c r="D56" s="113" t="s">
        <v>86</v>
      </c>
      <c r="E56" s="113" t="s">
        <v>87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34.15</v>
      </c>
      <c r="E57" s="95">
        <v>36.07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9"/>
      <c r="Q59" s="5"/>
    </row>
    <row r="60" spans="1:17" s="3" customFormat="1" x14ac:dyDescent="0.25">
      <c r="A60" s="5"/>
      <c r="B60" s="142" t="s">
        <v>104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6" t="s">
        <v>110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8"/>
      <c r="Q61" s="5"/>
    </row>
    <row r="62" spans="1:17" s="3" customFormat="1" x14ac:dyDescent="0.25">
      <c r="A62" s="5"/>
      <c r="B62" s="216" t="s">
        <v>111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8"/>
      <c r="Q62" s="5"/>
    </row>
    <row r="63" spans="1:17" s="3" customFormat="1" x14ac:dyDescent="0.25">
      <c r="A63" s="5"/>
      <c r="B63" s="216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5"/>
    </row>
    <row r="64" spans="1:17" s="3" customFormat="1" x14ac:dyDescent="0.25">
      <c r="A64" s="5"/>
      <c r="B64" s="216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8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  <c r="Q65" s="5"/>
    </row>
    <row r="66" spans="1:17" s="3" customFormat="1" x14ac:dyDescent="0.25">
      <c r="A66" s="5"/>
      <c r="B66" s="175" t="s">
        <v>118</v>
      </c>
      <c r="C66" s="170"/>
      <c r="D66" s="2"/>
      <c r="E66" s="2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62" t="s">
        <v>57</v>
      </c>
      <c r="C69" s="163"/>
      <c r="D69" s="164"/>
      <c r="E69" s="164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3"/>
      <c r="Q69" s="5"/>
    </row>
    <row r="70" spans="1:17" s="3" customFormat="1" x14ac:dyDescent="0.25">
      <c r="A70" s="97"/>
      <c r="B70" s="166"/>
      <c r="C70" s="165"/>
      <c r="D70" s="166"/>
      <c r="E70" s="166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97"/>
    </row>
    <row r="71" spans="1:17" s="3" customFormat="1" x14ac:dyDescent="0.25">
      <c r="A71" s="97"/>
      <c r="B71" s="166"/>
      <c r="C71" s="165"/>
      <c r="D71" s="166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97"/>
    </row>
    <row r="72" spans="1:17" s="3" customFormat="1" x14ac:dyDescent="0.25">
      <c r="A72" s="97"/>
      <c r="B72" s="118" t="s">
        <v>107</v>
      </c>
      <c r="C72" s="172"/>
      <c r="D72" s="171"/>
      <c r="E72" s="171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9"/>
      <c r="Q72" s="97"/>
    </row>
    <row r="73" spans="1:17" s="3" customFormat="1" x14ac:dyDescent="0.25">
      <c r="A73" s="5"/>
      <c r="B73" s="145" t="s">
        <v>112</v>
      </c>
      <c r="C73" s="170"/>
      <c r="D73" s="2"/>
      <c r="E73" s="2"/>
      <c r="F73" s="2"/>
      <c r="G73" s="178"/>
      <c r="H73" s="178"/>
      <c r="I73" s="178"/>
      <c r="J73" s="178"/>
      <c r="K73" s="178"/>
      <c r="L73" s="178"/>
      <c r="M73" s="178"/>
      <c r="N73" s="178"/>
      <c r="O73" s="178"/>
      <c r="P73" s="179"/>
      <c r="Q73" s="5"/>
    </row>
    <row r="74" spans="1:17" s="3" customFormat="1" x14ac:dyDescent="0.25">
      <c r="A74" s="5"/>
      <c r="B74" s="145" t="s">
        <v>55</v>
      </c>
      <c r="C74" s="146"/>
      <c r="D74" s="2"/>
      <c r="E74" s="2"/>
      <c r="F74" s="2"/>
      <c r="G74" s="178"/>
      <c r="H74" s="178"/>
      <c r="I74" s="178"/>
      <c r="J74" s="178"/>
      <c r="K74" s="178"/>
      <c r="L74" s="178"/>
      <c r="M74" s="178"/>
      <c r="N74" s="178"/>
      <c r="O74" s="178"/>
      <c r="P74" s="179"/>
      <c r="Q74" s="5"/>
    </row>
    <row r="75" spans="1:17" s="3" customFormat="1" x14ac:dyDescent="0.25">
      <c r="A75" s="5"/>
      <c r="B75" s="145" t="s">
        <v>56</v>
      </c>
      <c r="C75" s="146"/>
      <c r="D75" s="2"/>
      <c r="E75" s="2"/>
      <c r="F75" s="2"/>
      <c r="G75" s="178"/>
      <c r="H75" s="178"/>
      <c r="I75" s="178"/>
      <c r="J75" s="178"/>
      <c r="K75" s="178"/>
      <c r="L75" s="178"/>
      <c r="M75" s="178"/>
      <c r="N75" s="178"/>
      <c r="O75" s="178"/>
      <c r="P75" s="179"/>
      <c r="Q75" s="5"/>
    </row>
    <row r="76" spans="1:17" s="3" customFormat="1" x14ac:dyDescent="0.25">
      <c r="A76" s="5"/>
      <c r="B76" s="145" t="s">
        <v>57</v>
      </c>
      <c r="C76" s="146"/>
      <c r="D76" s="2"/>
      <c r="E76" s="2"/>
      <c r="F76" s="2"/>
      <c r="G76" s="178"/>
      <c r="H76" s="178"/>
      <c r="I76" s="178"/>
      <c r="J76" s="178"/>
      <c r="K76" s="178"/>
      <c r="L76" s="178"/>
      <c r="M76" s="178"/>
      <c r="N76" s="178"/>
      <c r="O76" s="178"/>
      <c r="P76" s="179"/>
      <c r="Q76" s="5"/>
    </row>
    <row r="77" spans="1:17" s="3" customFormat="1" x14ac:dyDescent="0.25">
      <c r="A77" s="5"/>
      <c r="B77" s="145" t="s">
        <v>58</v>
      </c>
      <c r="C77" s="2"/>
      <c r="D77" s="2"/>
      <c r="E77" s="2"/>
      <c r="F77" s="2"/>
      <c r="G77" s="178"/>
      <c r="H77" s="178"/>
      <c r="I77" s="178"/>
      <c r="J77" s="178"/>
      <c r="K77" s="178"/>
      <c r="L77" s="178"/>
      <c r="M77" s="178"/>
      <c r="N77" s="178"/>
      <c r="O77" s="178"/>
      <c r="P77" s="179"/>
      <c r="Q77" s="5"/>
    </row>
    <row r="78" spans="1:17" s="3" customFormat="1" x14ac:dyDescent="0.25">
      <c r="A78" s="5"/>
      <c r="B78" s="145" t="s">
        <v>113</v>
      </c>
      <c r="C78" s="2"/>
      <c r="D78" s="2"/>
      <c r="E78" s="2"/>
      <c r="F78" s="2"/>
      <c r="G78" s="178"/>
      <c r="H78" s="178"/>
      <c r="I78" s="178"/>
      <c r="J78" s="178"/>
      <c r="K78" s="178"/>
      <c r="L78" s="178"/>
      <c r="M78" s="178"/>
      <c r="N78" s="178"/>
      <c r="O78" s="178"/>
      <c r="P78" s="179"/>
      <c r="Q78" s="5"/>
    </row>
    <row r="79" spans="1:17" s="3" customFormat="1" x14ac:dyDescent="0.25">
      <c r="A79" s="5"/>
      <c r="B79" s="145" t="s">
        <v>114</v>
      </c>
      <c r="C79" s="2"/>
      <c r="D79" s="2"/>
      <c r="E79" s="2"/>
      <c r="F79" s="2"/>
      <c r="G79" s="178"/>
      <c r="H79" s="178"/>
      <c r="I79" s="178"/>
      <c r="J79" s="178"/>
      <c r="K79" s="178"/>
      <c r="L79" s="178"/>
      <c r="M79" s="178"/>
      <c r="N79" s="178"/>
      <c r="O79" s="178"/>
      <c r="P79" s="179"/>
      <c r="Q79" s="5"/>
    </row>
    <row r="80" spans="1:17" s="3" customFormat="1" x14ac:dyDescent="0.25">
      <c r="A80" s="5"/>
      <c r="B80" s="145" t="s">
        <v>115</v>
      </c>
      <c r="C80" s="2"/>
      <c r="D80" s="2"/>
      <c r="E80" s="2"/>
      <c r="F80" s="2"/>
      <c r="G80" s="178"/>
      <c r="H80" s="178"/>
      <c r="I80" s="178"/>
      <c r="J80" s="178"/>
      <c r="K80" s="178"/>
      <c r="L80" s="178"/>
      <c r="M80" s="178"/>
      <c r="N80" s="178"/>
      <c r="O80" s="178"/>
      <c r="P80" s="179"/>
      <c r="Q80" s="5"/>
    </row>
    <row r="81" spans="1:17" s="3" customFormat="1" x14ac:dyDescent="0.25">
      <c r="A81" s="5"/>
      <c r="B81" s="145" t="s">
        <v>119</v>
      </c>
      <c r="C81" s="2"/>
      <c r="D81" s="2"/>
      <c r="E81" s="2"/>
      <c r="F81" s="2"/>
      <c r="G81" s="178"/>
      <c r="H81" s="178"/>
      <c r="I81" s="178"/>
      <c r="J81" s="178"/>
      <c r="K81" s="178"/>
      <c r="L81" s="178"/>
      <c r="M81" s="178"/>
      <c r="N81" s="178"/>
      <c r="O81" s="178"/>
      <c r="P81" s="179"/>
      <c r="Q81" s="5"/>
    </row>
    <row r="82" spans="1:17" s="3" customFormat="1" x14ac:dyDescent="0.25">
      <c r="A82" s="5"/>
      <c r="B82" s="145" t="s">
        <v>116</v>
      </c>
      <c r="C82" s="2"/>
      <c r="D82" s="2"/>
      <c r="E82" s="2"/>
      <c r="F82" s="2"/>
      <c r="G82" s="178"/>
      <c r="H82" s="178"/>
      <c r="I82" s="178"/>
      <c r="J82" s="178"/>
      <c r="K82" s="178"/>
      <c r="L82" s="178"/>
      <c r="M82" s="178"/>
      <c r="N82" s="178"/>
      <c r="O82" s="178"/>
      <c r="P82" s="179"/>
      <c r="Q82" s="5"/>
    </row>
    <row r="83" spans="1:17" s="3" customFormat="1" x14ac:dyDescent="0.25">
      <c r="A83" s="5"/>
      <c r="B83" s="145" t="s">
        <v>117</v>
      </c>
      <c r="C83" s="2"/>
      <c r="D83" s="2"/>
      <c r="E83" s="2"/>
      <c r="F83" s="2"/>
      <c r="G83" s="178"/>
      <c r="H83" s="178"/>
      <c r="I83" s="178"/>
      <c r="J83" s="178"/>
      <c r="K83" s="178"/>
      <c r="L83" s="178"/>
      <c r="M83" s="178"/>
      <c r="N83" s="178"/>
      <c r="O83" s="178"/>
      <c r="P83" s="179"/>
      <c r="Q83" s="5"/>
    </row>
    <row r="84" spans="1:17" s="3" customFormat="1" x14ac:dyDescent="0.25">
      <c r="A84" s="5"/>
      <c r="B84" s="145"/>
      <c r="C84" s="2"/>
      <c r="D84" s="2"/>
      <c r="E84" s="2"/>
      <c r="F84" s="2"/>
      <c r="G84" s="178"/>
      <c r="H84" s="178"/>
      <c r="I84" s="178"/>
      <c r="J84" s="178"/>
      <c r="K84" s="178"/>
      <c r="L84" s="178"/>
      <c r="M84" s="178"/>
      <c r="N84" s="178"/>
      <c r="O84" s="178"/>
      <c r="P84" s="179"/>
      <c r="Q84" s="5"/>
    </row>
    <row r="85" spans="1:17" s="3" customFormat="1" x14ac:dyDescent="0.25">
      <c r="A85" s="5"/>
      <c r="B85" s="177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9"/>
      <c r="Q85" s="5"/>
    </row>
    <row r="86" spans="1:17" s="3" customFormat="1" x14ac:dyDescent="0.25">
      <c r="A86" s="5"/>
      <c r="B86" s="177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9"/>
      <c r="Q86" s="5"/>
    </row>
    <row r="87" spans="1:17" s="3" customFormat="1" x14ac:dyDescent="0.25">
      <c r="A87" s="5"/>
      <c r="B87" s="177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9"/>
      <c r="Q87" s="5"/>
    </row>
    <row r="88" spans="1:17" s="3" customFormat="1" x14ac:dyDescent="0.25">
      <c r="A88" s="5"/>
      <c r="B88" s="177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9"/>
      <c r="Q88" s="5"/>
    </row>
    <row r="89" spans="1:17" s="3" customFormat="1" x14ac:dyDescent="0.25">
      <c r="A89" s="5"/>
      <c r="B89" s="177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9"/>
      <c r="Q89" s="5"/>
    </row>
    <row r="90" spans="1:17" s="3" customFormat="1" x14ac:dyDescent="0.25">
      <c r="A90" s="5"/>
      <c r="B90" s="177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9"/>
      <c r="Q90" s="5"/>
    </row>
    <row r="91" spans="1:17" s="3" customFormat="1" x14ac:dyDescent="0.25">
      <c r="A91" s="5"/>
      <c r="B91" s="177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9"/>
      <c r="Q91" s="5"/>
    </row>
    <row r="92" spans="1:17" s="3" customFormat="1" x14ac:dyDescent="0.25">
      <c r="A92" s="5"/>
      <c r="B92" s="17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9"/>
      <c r="Q92" s="5"/>
    </row>
    <row r="93" spans="1:17" s="3" customFormat="1" x14ac:dyDescent="0.25">
      <c r="A93" s="5"/>
      <c r="B93" s="177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9"/>
      <c r="Q93" s="5"/>
    </row>
    <row r="94" spans="1:17" s="3" customFormat="1" x14ac:dyDescent="0.25">
      <c r="A94" s="5"/>
      <c r="B94" s="177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9"/>
      <c r="Q94" s="5"/>
    </row>
    <row r="95" spans="1:17" s="3" customFormat="1" x14ac:dyDescent="0.25">
      <c r="A95" s="5"/>
      <c r="B95" s="177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9"/>
      <c r="Q95" s="5"/>
    </row>
    <row r="96" spans="1:17" s="3" customFormat="1" x14ac:dyDescent="0.25">
      <c r="A96" s="5"/>
      <c r="B96" s="177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9"/>
      <c r="Q96" s="5"/>
    </row>
    <row r="97" spans="1:17" s="3" customFormat="1" x14ac:dyDescent="0.25">
      <c r="A97" s="5"/>
      <c r="B97" s="177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9"/>
      <c r="Q97" s="5"/>
    </row>
    <row r="98" spans="1:17" s="3" customFormat="1" x14ac:dyDescent="0.25">
      <c r="A98" s="5"/>
      <c r="B98" s="177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9"/>
      <c r="Q98" s="5"/>
    </row>
    <row r="99" spans="1:17" s="3" customFormat="1" x14ac:dyDescent="0.25">
      <c r="A99" s="5"/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  <c r="Q99" s="5"/>
    </row>
    <row r="100" spans="1:17" s="3" customFormat="1" x14ac:dyDescent="0.25">
      <c r="A100" s="5"/>
      <c r="B100" s="250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2"/>
      <c r="Q100" s="5"/>
    </row>
    <row r="101" spans="1:17" s="3" customFormat="1" x14ac:dyDescent="0.25">
      <c r="A101" s="5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5"/>
    </row>
    <row r="102" spans="1:17" s="3" customFormat="1" x14ac:dyDescent="0.25">
      <c r="A102" s="5"/>
      <c r="B102" s="61" t="s">
        <v>92</v>
      </c>
      <c r="C102" s="141">
        <v>43293</v>
      </c>
      <c r="D102" s="61" t="s">
        <v>88</v>
      </c>
      <c r="E102" s="217" t="s">
        <v>120</v>
      </c>
      <c r="F102" s="217"/>
      <c r="G102" s="217"/>
      <c r="H102" s="61"/>
      <c r="I102" s="61" t="s">
        <v>89</v>
      </c>
      <c r="J102" s="249" t="s">
        <v>121</v>
      </c>
      <c r="K102" s="249"/>
      <c r="L102" s="249"/>
      <c r="M102" s="249"/>
      <c r="N102" s="61"/>
      <c r="O102" s="61"/>
      <c r="P102" s="61"/>
      <c r="Q102" s="5"/>
    </row>
    <row r="103" spans="1:17" s="3" customFormat="1" ht="7.5" customHeight="1" x14ac:dyDescent="0.25">
      <c r="A103" s="5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5"/>
    </row>
    <row r="104" spans="1:17" s="3" customFormat="1" x14ac:dyDescent="0.25">
      <c r="A104" s="5"/>
      <c r="B104" s="61"/>
      <c r="C104" s="61"/>
      <c r="D104" s="61" t="s">
        <v>91</v>
      </c>
      <c r="E104" s="63"/>
      <c r="F104" s="63"/>
      <c r="G104" s="63"/>
      <c r="H104" s="61"/>
      <c r="I104" s="61" t="s">
        <v>91</v>
      </c>
      <c r="J104" s="62"/>
      <c r="K104" s="62"/>
      <c r="L104" s="62"/>
      <c r="M104" s="62"/>
      <c r="N104" s="61"/>
      <c r="O104" s="61"/>
      <c r="P104" s="61"/>
      <c r="Q104" s="5"/>
    </row>
    <row r="105" spans="1:17" s="3" customFormat="1" x14ac:dyDescent="0.25">
      <c r="A105" s="5"/>
      <c r="B105" s="61"/>
      <c r="C105" s="61"/>
      <c r="D105" s="61"/>
      <c r="E105" s="63"/>
      <c r="F105" s="63"/>
      <c r="G105" s="63"/>
      <c r="H105" s="61"/>
      <c r="I105" s="61"/>
      <c r="J105" s="62"/>
      <c r="K105" s="62"/>
      <c r="L105" s="62"/>
      <c r="M105" s="62"/>
      <c r="N105" s="61"/>
      <c r="O105" s="61"/>
      <c r="P105" s="61"/>
      <c r="Q105" s="5"/>
    </row>
    <row r="106" spans="1:17" s="3" customFormat="1" x14ac:dyDescent="0.25">
      <c r="A106" s="5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x14ac:dyDescent="0.25"/>
    <row r="109" spans="1:17" x14ac:dyDescent="0.25"/>
    <row r="110" spans="1:17" x14ac:dyDescent="0.25"/>
    <row r="111" spans="1:17" x14ac:dyDescent="0.25"/>
    <row r="112" spans="1:1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hidden="1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hidden="1" x14ac:dyDescent="0.25"/>
    <row r="139" hidden="1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</sheetData>
  <mergeCells count="51">
    <mergeCell ref="E102:G102"/>
    <mergeCell ref="J102:M102"/>
    <mergeCell ref="B63:P63"/>
    <mergeCell ref="B100:P100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Pöselt Lukáš</cp:lastModifiedBy>
  <cp:lastPrinted>2018-07-12T08:56:42Z</cp:lastPrinted>
  <dcterms:created xsi:type="dcterms:W3CDTF">2017-02-23T12:10:09Z</dcterms:created>
  <dcterms:modified xsi:type="dcterms:W3CDTF">2022-08-02T08:01:04Z</dcterms:modified>
</cp:coreProperties>
</file>