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ZŠSaMŠ Palach." sheetId="1" r:id="rId1"/>
  </sheets>
  <definedNames>
    <definedName name="_xlnm.Print_Area" localSheetId="0">'ZŠSaMŠ Palach.'!$A$1:$AC$96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" l="1"/>
  <c r="S54" i="1"/>
  <c r="M54" i="1"/>
  <c r="G54" i="1"/>
  <c r="Y53" i="1"/>
  <c r="S53" i="1"/>
  <c r="M53" i="1"/>
  <c r="G53" i="1"/>
  <c r="Y52" i="1"/>
  <c r="S52" i="1"/>
  <c r="M52" i="1"/>
  <c r="G52" i="1"/>
  <c r="Y51" i="1"/>
  <c r="S51" i="1"/>
  <c r="M51" i="1"/>
  <c r="G51" i="1"/>
  <c r="Y50" i="1"/>
  <c r="S50" i="1"/>
  <c r="M50" i="1"/>
  <c r="G50" i="1"/>
  <c r="Z40" i="1"/>
  <c r="V40" i="1"/>
  <c r="R40" i="1"/>
  <c r="N40" i="1"/>
  <c r="J40" i="1"/>
  <c r="F40" i="1"/>
  <c r="Z39" i="1"/>
  <c r="X39" i="1"/>
  <c r="W39" i="1"/>
  <c r="V39" i="1"/>
  <c r="Y39" i="1" s="1"/>
  <c r="T39" i="1"/>
  <c r="S39" i="1"/>
  <c r="R39" i="1"/>
  <c r="Q39" i="1"/>
  <c r="P39" i="1"/>
  <c r="N39" i="1"/>
  <c r="L39" i="1"/>
  <c r="K39" i="1"/>
  <c r="J39" i="1"/>
  <c r="M39" i="1" s="1"/>
  <c r="H39" i="1"/>
  <c r="G39" i="1"/>
  <c r="F39" i="1"/>
  <c r="E39" i="1"/>
  <c r="D39" i="1"/>
  <c r="Y38" i="1"/>
  <c r="AA38" i="1" s="1"/>
  <c r="S38" i="1"/>
  <c r="U38" i="1" s="1"/>
  <c r="M38" i="1"/>
  <c r="O38" i="1" s="1"/>
  <c r="G38" i="1"/>
  <c r="I38" i="1" s="1"/>
  <c r="AA37" i="1"/>
  <c r="AB37" i="1" s="1"/>
  <c r="Y37" i="1"/>
  <c r="U37" i="1"/>
  <c r="S37" i="1"/>
  <c r="O37" i="1"/>
  <c r="M37" i="1"/>
  <c r="I37" i="1"/>
  <c r="G37" i="1"/>
  <c r="Y36" i="1"/>
  <c r="AA36" i="1" s="1"/>
  <c r="S36" i="1"/>
  <c r="U36" i="1" s="1"/>
  <c r="M36" i="1"/>
  <c r="O36" i="1" s="1"/>
  <c r="G36" i="1"/>
  <c r="I36" i="1" s="1"/>
  <c r="AA35" i="1"/>
  <c r="AB35" i="1" s="1"/>
  <c r="Y35" i="1"/>
  <c r="U35" i="1"/>
  <c r="U39" i="1" s="1"/>
  <c r="S35" i="1"/>
  <c r="O35" i="1"/>
  <c r="M35" i="1"/>
  <c r="I35" i="1"/>
  <c r="I39" i="1" s="1"/>
  <c r="G35" i="1"/>
  <c r="Y34" i="1"/>
  <c r="AA34" i="1" s="1"/>
  <c r="S34" i="1"/>
  <c r="U34" i="1" s="1"/>
  <c r="M34" i="1"/>
  <c r="O34" i="1" s="1"/>
  <c r="G34" i="1"/>
  <c r="I34" i="1" s="1"/>
  <c r="AA33" i="1"/>
  <c r="AB33" i="1" s="1"/>
  <c r="Y33" i="1"/>
  <c r="U33" i="1"/>
  <c r="S33" i="1"/>
  <c r="O33" i="1"/>
  <c r="M33" i="1"/>
  <c r="I33" i="1"/>
  <c r="G33" i="1"/>
  <c r="Y32" i="1"/>
  <c r="AA32" i="1" s="1"/>
  <c r="S32" i="1"/>
  <c r="U32" i="1" s="1"/>
  <c r="M32" i="1"/>
  <c r="O32" i="1" s="1"/>
  <c r="G32" i="1"/>
  <c r="I32" i="1" s="1"/>
  <c r="AA31" i="1"/>
  <c r="AB31" i="1" s="1"/>
  <c r="Y31" i="1"/>
  <c r="U31" i="1"/>
  <c r="S31" i="1"/>
  <c r="O31" i="1"/>
  <c r="M31" i="1"/>
  <c r="I31" i="1"/>
  <c r="G31" i="1"/>
  <c r="Y30" i="1"/>
  <c r="AA30" i="1" s="1"/>
  <c r="S30" i="1"/>
  <c r="U30" i="1" s="1"/>
  <c r="M30" i="1"/>
  <c r="O30" i="1" s="1"/>
  <c r="G30" i="1"/>
  <c r="I30" i="1" s="1"/>
  <c r="Y29" i="1"/>
  <c r="AA29" i="1" s="1"/>
  <c r="U29" i="1"/>
  <c r="S29" i="1"/>
  <c r="M29" i="1"/>
  <c r="O29" i="1" s="1"/>
  <c r="I29" i="1"/>
  <c r="G29" i="1"/>
  <c r="Y28" i="1"/>
  <c r="AA28" i="1" s="1"/>
  <c r="AB28" i="1" s="1"/>
  <c r="S28" i="1"/>
  <c r="U28" i="1" s="1"/>
  <c r="M28" i="1"/>
  <c r="O28" i="1" s="1"/>
  <c r="G28" i="1"/>
  <c r="I28" i="1" s="1"/>
  <c r="Z24" i="1"/>
  <c r="X24" i="1"/>
  <c r="X40" i="1" s="1"/>
  <c r="W24" i="1"/>
  <c r="W40" i="1" s="1"/>
  <c r="V24" i="1"/>
  <c r="Y24" i="1" s="1"/>
  <c r="Y40" i="1" s="1"/>
  <c r="T24" i="1"/>
  <c r="T40" i="1" s="1"/>
  <c r="S24" i="1"/>
  <c r="S40" i="1" s="1"/>
  <c r="R24" i="1"/>
  <c r="Q24" i="1"/>
  <c r="Q40" i="1" s="1"/>
  <c r="P24" i="1"/>
  <c r="P40" i="1" s="1"/>
  <c r="N24" i="1"/>
  <c r="L24" i="1"/>
  <c r="L40" i="1" s="1"/>
  <c r="K24" i="1"/>
  <c r="K40" i="1" s="1"/>
  <c r="J24" i="1"/>
  <c r="M24" i="1" s="1"/>
  <c r="M40" i="1" s="1"/>
  <c r="H24" i="1"/>
  <c r="H40" i="1" s="1"/>
  <c r="G24" i="1"/>
  <c r="G40" i="1" s="1"/>
  <c r="F24" i="1"/>
  <c r="E24" i="1"/>
  <c r="E40" i="1" s="1"/>
  <c r="D24" i="1"/>
  <c r="D40" i="1" s="1"/>
  <c r="Y23" i="1"/>
  <c r="AA23" i="1" s="1"/>
  <c r="S23" i="1"/>
  <c r="U23" i="1" s="1"/>
  <c r="M23" i="1"/>
  <c r="O23" i="1" s="1"/>
  <c r="G23" i="1"/>
  <c r="I23" i="1" s="1"/>
  <c r="AA22" i="1"/>
  <c r="AB22" i="1" s="1"/>
  <c r="Y22" i="1"/>
  <c r="U22" i="1"/>
  <c r="S22" i="1"/>
  <c r="O22" i="1"/>
  <c r="M22" i="1"/>
  <c r="I22" i="1"/>
  <c r="G22" i="1"/>
  <c r="Y21" i="1"/>
  <c r="AA21" i="1" s="1"/>
  <c r="S21" i="1"/>
  <c r="U21" i="1" s="1"/>
  <c r="M21" i="1"/>
  <c r="O21" i="1" s="1"/>
  <c r="G21" i="1"/>
  <c r="I21" i="1" s="1"/>
  <c r="AA20" i="1"/>
  <c r="AB20" i="1" s="1"/>
  <c r="Y20" i="1"/>
  <c r="U20" i="1"/>
  <c r="S20" i="1"/>
  <c r="O20" i="1"/>
  <c r="M20" i="1"/>
  <c r="I20" i="1"/>
  <c r="AA19" i="1"/>
  <c r="AB19" i="1" s="1"/>
  <c r="Y19" i="1"/>
  <c r="U19" i="1"/>
  <c r="S19" i="1"/>
  <c r="O19" i="1"/>
  <c r="M19" i="1"/>
  <c r="I19" i="1"/>
  <c r="G19" i="1"/>
  <c r="Y18" i="1"/>
  <c r="AA18" i="1" s="1"/>
  <c r="AB18" i="1" s="1"/>
  <c r="S18" i="1"/>
  <c r="U18" i="1" s="1"/>
  <c r="M18" i="1"/>
  <c r="O18" i="1" s="1"/>
  <c r="G18" i="1"/>
  <c r="I18" i="1" s="1"/>
  <c r="AA17" i="1"/>
  <c r="AB17" i="1" s="1"/>
  <c r="Y17" i="1"/>
  <c r="U17" i="1"/>
  <c r="S17" i="1"/>
  <c r="O17" i="1"/>
  <c r="M17" i="1"/>
  <c r="I17" i="1"/>
  <c r="G17" i="1"/>
  <c r="Y16" i="1"/>
  <c r="AA16" i="1" s="1"/>
  <c r="AB16" i="1" s="1"/>
  <c r="S16" i="1"/>
  <c r="U16" i="1" s="1"/>
  <c r="M16" i="1"/>
  <c r="O16" i="1" s="1"/>
  <c r="G16" i="1"/>
  <c r="I16" i="1" s="1"/>
  <c r="AA15" i="1"/>
  <c r="AA24" i="1" s="1"/>
  <c r="Y15" i="1"/>
  <c r="U15" i="1"/>
  <c r="S15" i="1"/>
  <c r="O15" i="1"/>
  <c r="O24" i="1" s="1"/>
  <c r="M15" i="1"/>
  <c r="I15" i="1"/>
  <c r="G15" i="1"/>
  <c r="AB24" i="1" l="1"/>
  <c r="I24" i="1"/>
  <c r="I40" i="1" s="1"/>
  <c r="I41" i="1" s="1"/>
  <c r="U24" i="1"/>
  <c r="U40" i="1" s="1"/>
  <c r="U41" i="1" s="1"/>
  <c r="AB21" i="1"/>
  <c r="AB23" i="1"/>
  <c r="AB29" i="1"/>
  <c r="AB30" i="1"/>
  <c r="AB32" i="1"/>
  <c r="AB34" i="1"/>
  <c r="O39" i="1"/>
  <c r="O40" i="1" s="1"/>
  <c r="O41" i="1" s="1"/>
  <c r="AB36" i="1"/>
  <c r="AB38" i="1"/>
  <c r="AA39" i="1"/>
  <c r="AB15" i="1"/>
  <c r="AB39" i="1" l="1"/>
  <c r="AA40" i="1"/>
  <c r="AA41" i="1" l="1"/>
  <c r="AB41" i="1" s="1"/>
  <c r="AB40" i="1"/>
</calcChain>
</file>

<file path=xl/sharedStrings.xml><?xml version="1.0" encoding="utf-8"?>
<sst xmlns="http://schemas.openxmlformats.org/spreadsheetml/2006/main" count="202" uniqueCount="110">
  <si>
    <t>Návrh rozpočtu 2023</t>
  </si>
  <si>
    <t>Název organizace:</t>
  </si>
  <si>
    <t>Základní škola speciální a Mateřská škola Chomutov, Palavhova 4881, příspěvková organizace</t>
  </si>
  <si>
    <t>IČO:</t>
  </si>
  <si>
    <t>Sídlo:</t>
  </si>
  <si>
    <t>Palachova 4881, 430 03 Chomutov 3</t>
  </si>
  <si>
    <t xml:space="preserve">Poř.č. řádku </t>
  </si>
  <si>
    <t>Ukazatel</t>
  </si>
  <si>
    <t>Skutečnost k 31.12.2021</t>
  </si>
  <si>
    <t>Schválený rozpočet (plán NaV 2022)</t>
  </si>
  <si>
    <t>Skutečnost k 30.6.2022</t>
  </si>
  <si>
    <t>Plán 2023 (návrh rozpočtu organizace)</t>
  </si>
  <si>
    <t>Porovnání s rokem 2022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</si>
  <si>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</si>
  <si>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</si>
  <si>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</si>
  <si>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</si>
  <si>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</si>
  <si>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</si>
  <si>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</si>
  <si>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</si>
  <si>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</si>
  <si>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</si>
  <si>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</si>
  <si>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</si>
  <si>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</si>
  <si>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</si>
  <si>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</si>
  <si>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</si>
  <si>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</si>
  <si>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</si>
  <si>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</si>
  <si>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</si>
  <si>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</si>
  <si>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</si>
  <si>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</si>
  <si>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</si>
  <si>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</si>
  <si>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</si>
  <si>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</si>
  <si>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</si>
  <si>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</si>
  <si>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</si>
  <si>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</si>
  <si>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</si>
  <si>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</si>
  <si>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</si>
  <si>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</si>
  <si>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</si>
  <si>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</si>
  <si>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</si>
  <si>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</si>
  <si>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</si>
  <si>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</si>
  <si>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</si>
  <si>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</si>
  <si>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 xml:space="preserve"> 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</si>
  <si>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</si>
  <si>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</si>
  <si>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</si>
  <si>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</si>
  <si>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</si>
  <si>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</si>
  <si>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</si>
  <si>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</si>
  <si>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</si>
  <si>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</si>
  <si>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</si>
  <si>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</si>
  <si>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</si>
  <si>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</si>
  <si>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</si>
  <si>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</si>
  <si>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</si>
  <si>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</si>
  <si>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</si>
  <si>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</si>
  <si>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</si>
  <si>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</si>
  <si>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</si>
  <si>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</si>
  <si>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</si>
  <si>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</si>
  <si>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</si>
  <si>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</si>
  <si>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</si>
  <si>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</si>
  <si>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</si>
  <si>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</si>
  <si>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</si>
  <si>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</si>
  <si>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</si>
  <si>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</si>
  <si>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</si>
  <si>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</si>
  <si>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</si>
  <si>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</si>
  <si>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</si>
  <si>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</si>
  <si>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</si>
  <si>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</si>
  <si>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</si>
  <si>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</si>
  <si>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</si>
  <si>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>Dne:</t>
  </si>
  <si>
    <t xml:space="preserve">Sestavil: </t>
  </si>
  <si>
    <t>Kubátová Ilona</t>
  </si>
  <si>
    <t xml:space="preserve">Schválil: </t>
  </si>
  <si>
    <t>Mgr. Sejnová Jana - ředitelka školy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</si>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</sst>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"/>
    <numFmt numFmtId="166" formatCode="#,##0.0_ ;[Red]\-#,##0.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15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4" fillId="2" borderId="0" xfId="0" applyFont="1" applyFill="1" applyProtection="1"/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/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5" fontId="0" fillId="0" borderId="20" xfId="0" applyNumberForma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0" fontId="3" fillId="0" borderId="21" xfId="0" applyNumberFormat="1" applyFont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Protection="1"/>
    <xf numFmtId="165" fontId="0" fillId="6" borderId="24" xfId="0" applyNumberFormat="1" applyFont="1" applyFill="1" applyBorder="1" applyAlignment="1" applyProtection="1">
      <alignment horizontal="right"/>
    </xf>
    <xf numFmtId="165" fontId="0" fillId="6" borderId="25" xfId="0" applyNumberFormat="1" applyFont="1" applyFill="1" applyBorder="1" applyAlignment="1" applyProtection="1">
      <alignment horizontal="right"/>
    </xf>
    <xf numFmtId="165" fontId="0" fillId="0" borderId="25" xfId="0" applyNumberFormat="1" applyFon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</xf>
    <xf numFmtId="10" fontId="5" fillId="0" borderId="27" xfId="0" applyNumberFormat="1" applyFont="1" applyFill="1" applyBorder="1" applyProtection="1"/>
    <xf numFmtId="0" fontId="0" fillId="0" borderId="28" xfId="0" applyFill="1" applyBorder="1" applyAlignment="1" applyProtection="1">
      <alignment horizontal="center"/>
    </xf>
    <xf numFmtId="0" fontId="0" fillId="7" borderId="29" xfId="0" applyFill="1" applyBorder="1" applyProtection="1"/>
    <xf numFmtId="165" fontId="0" fillId="7" borderId="28" xfId="0" applyNumberFormat="1" applyFont="1" applyFill="1" applyBorder="1" applyAlignment="1" applyProtection="1">
      <alignment horizontal="right"/>
      <protection locked="0"/>
    </xf>
    <xf numFmtId="165" fontId="0" fillId="6" borderId="30" xfId="0" applyNumberFormat="1" applyFont="1" applyFill="1" applyBorder="1" applyAlignment="1" applyProtection="1">
      <alignment horizontal="right"/>
    </xf>
    <xf numFmtId="165" fontId="0" fillId="0" borderId="31" xfId="0" applyNumberFormat="1" applyFont="1" applyFill="1" applyBorder="1" applyAlignment="1" applyProtection="1">
      <alignment horizontal="right"/>
      <protection locked="0"/>
    </xf>
    <xf numFmtId="165" fontId="0" fillId="8" borderId="27" xfId="0" applyNumberFormat="1" applyFont="1" applyFill="1" applyBorder="1" applyAlignment="1" applyProtection="1">
      <alignment horizontal="right"/>
      <protection locked="0"/>
    </xf>
    <xf numFmtId="0" fontId="5" fillId="9" borderId="29" xfId="0" applyFont="1" applyFill="1" applyBorder="1" applyProtection="1"/>
    <xf numFmtId="165" fontId="2" fillId="9" borderId="28" xfId="0" applyNumberFormat="1" applyFont="1" applyFill="1" applyBorder="1" applyAlignment="1" applyProtection="1">
      <alignment horizontal="right"/>
      <protection locked="0"/>
    </xf>
    <xf numFmtId="165" fontId="2" fillId="6" borderId="30" xfId="0" applyNumberFormat="1" applyFont="1" applyFill="1" applyBorder="1" applyAlignment="1" applyProtection="1">
      <alignment horizontal="right"/>
    </xf>
    <xf numFmtId="165" fontId="0" fillId="8" borderId="32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 applyProtection="1">
      <alignment horizontal="left"/>
    </xf>
    <xf numFmtId="165" fontId="0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Protection="1"/>
    <xf numFmtId="165" fontId="2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Border="1" applyAlignment="1" applyProtection="1">
      <alignment horizontal="right"/>
      <protection locked="0"/>
    </xf>
    <xf numFmtId="165" fontId="0" fillId="0" borderId="27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Protection="1"/>
    <xf numFmtId="165" fontId="0" fillId="0" borderId="30" xfId="0" applyNumberFormat="1" applyFont="1" applyBorder="1" applyAlignment="1" applyProtection="1">
      <alignment horizontal="right"/>
      <protection locked="0"/>
    </xf>
    <xf numFmtId="0" fontId="0" fillId="0" borderId="29" xfId="0" applyBorder="1" applyProtection="1"/>
    <xf numFmtId="165" fontId="0" fillId="0" borderId="32" xfId="0" applyNumberFormat="1" applyFont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left" indent="5"/>
    </xf>
    <xf numFmtId="165" fontId="0" fillId="6" borderId="35" xfId="0" applyNumberFormat="1" applyFont="1" applyFill="1" applyBorder="1" applyAlignment="1" applyProtection="1">
      <alignment horizontal="right"/>
    </xf>
    <xf numFmtId="165" fontId="0" fillId="6" borderId="36" xfId="0" applyNumberFormat="1" applyFont="1" applyFill="1" applyBorder="1" applyAlignment="1" applyProtection="1">
      <alignment horizontal="right"/>
    </xf>
    <xf numFmtId="165" fontId="0" fillId="0" borderId="36" xfId="0" applyNumberFormat="1" applyFont="1" applyBorder="1" applyAlignment="1" applyProtection="1">
      <alignment horizontal="right"/>
      <protection locked="0"/>
    </xf>
    <xf numFmtId="165" fontId="0" fillId="0" borderId="37" xfId="0" applyNumberFormat="1" applyFont="1" applyFill="1" applyBorder="1" applyAlignment="1" applyProtection="1">
      <alignment horizontal="right"/>
      <protection locked="0"/>
    </xf>
    <xf numFmtId="165" fontId="0" fillId="0" borderId="38" xfId="0" applyNumberFormat="1" applyFont="1" applyBorder="1" applyAlignment="1" applyProtection="1">
      <alignment horizontal="right"/>
      <protection locked="0"/>
    </xf>
    <xf numFmtId="165" fontId="0" fillId="0" borderId="12" xfId="0" applyNumberFormat="1" applyFont="1" applyFill="1" applyBorder="1" applyAlignment="1" applyProtection="1">
      <alignment horizontal="right"/>
    </xf>
    <xf numFmtId="10" fontId="5" fillId="0" borderId="12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0" fontId="3" fillId="4" borderId="40" xfId="0" applyFont="1" applyFill="1" applyBorder="1" applyProtection="1"/>
    <xf numFmtId="165" fontId="3" fillId="4" borderId="1" xfId="0" applyNumberFormat="1" applyFont="1" applyFill="1" applyBorder="1" applyAlignment="1" applyProtection="1">
      <alignment horizontal="right"/>
    </xf>
    <xf numFmtId="165" fontId="3" fillId="4" borderId="10" xfId="0" applyNumberFormat="1" applyFont="1" applyFill="1" applyBorder="1" applyAlignment="1" applyProtection="1">
      <alignment horizontal="right"/>
    </xf>
    <xf numFmtId="165" fontId="3" fillId="4" borderId="11" xfId="0" applyNumberFormat="1" applyFont="1" applyFill="1" applyBorder="1" applyAlignment="1" applyProtection="1">
      <alignment horizontal="right"/>
    </xf>
    <xf numFmtId="165" fontId="3" fillId="4" borderId="6" xfId="0" applyNumberFormat="1" applyFont="1" applyFill="1" applyBorder="1" applyAlignment="1" applyProtection="1">
      <alignment horizontal="right"/>
    </xf>
    <xf numFmtId="10" fontId="5" fillId="4" borderId="39" xfId="0" applyNumberFormat="1" applyFont="1" applyFill="1" applyBorder="1" applyProtection="1"/>
    <xf numFmtId="0" fontId="0" fillId="5" borderId="41" xfId="0" applyFill="1" applyBorder="1" applyAlignment="1" applyProtection="1">
      <alignment horizontal="center"/>
    </xf>
    <xf numFmtId="0" fontId="3" fillId="5" borderId="40" xfId="0" applyFont="1" applyFill="1" applyBorder="1" applyProtection="1"/>
    <xf numFmtId="165" fontId="9" fillId="9" borderId="14" xfId="0" applyNumberFormat="1" applyFont="1" applyFill="1" applyBorder="1" applyAlignment="1" applyProtection="1">
      <alignment horizontal="center"/>
    </xf>
    <xf numFmtId="165" fontId="9" fillId="9" borderId="15" xfId="0" applyNumberFormat="1" applyFont="1" applyFill="1" applyBorder="1" applyAlignment="1" applyProtection="1">
      <alignment horizontal="center"/>
    </xf>
    <xf numFmtId="165" fontId="9" fillId="9" borderId="40" xfId="0" applyNumberFormat="1" applyFont="1" applyFill="1" applyBorder="1" applyAlignment="1" applyProtection="1">
      <alignment horizontal="center"/>
    </xf>
    <xf numFmtId="165" fontId="9" fillId="9" borderId="42" xfId="0" applyNumberFormat="1" applyFont="1" applyFill="1" applyBorder="1" applyAlignment="1" applyProtection="1">
      <alignment horizontal="center"/>
    </xf>
    <xf numFmtId="10" fontId="10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5" fontId="0" fillId="0" borderId="2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165" fontId="0" fillId="0" borderId="20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10" fontId="10" fillId="0" borderId="21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Protection="1"/>
    <xf numFmtId="165" fontId="0" fillId="0" borderId="45" xfId="0" applyNumberFormat="1" applyFont="1" applyBorder="1" applyProtection="1">
      <protection locked="0"/>
    </xf>
    <xf numFmtId="165" fontId="0" fillId="0" borderId="46" xfId="0" applyNumberFormat="1" applyFont="1" applyBorder="1" applyProtection="1">
      <protection locked="0"/>
    </xf>
    <xf numFmtId="165" fontId="0" fillId="0" borderId="47" xfId="0" applyNumberFormat="1" applyFont="1" applyFill="1" applyBorder="1" applyAlignment="1" applyProtection="1">
      <alignment horizontal="right"/>
    </xf>
    <xf numFmtId="165" fontId="0" fillId="0" borderId="22" xfId="0" applyNumberFormat="1" applyFont="1" applyBorder="1" applyProtection="1">
      <protection locked="0"/>
    </xf>
    <xf numFmtId="0" fontId="0" fillId="0" borderId="29" xfId="0" applyFill="1" applyBorder="1" applyProtection="1"/>
    <xf numFmtId="165" fontId="0" fillId="0" borderId="48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8" xfId="0" applyNumberFormat="1" applyFont="1" applyFill="1" applyBorder="1" applyProtection="1">
      <protection locked="0"/>
    </xf>
    <xf numFmtId="165" fontId="0" fillId="0" borderId="48" xfId="0" applyNumberFormat="1" applyFont="1" applyBorder="1" applyProtection="1">
      <protection locked="0"/>
    </xf>
    <xf numFmtId="165" fontId="0" fillId="0" borderId="28" xfId="0" applyNumberFormat="1" applyFont="1" applyBorder="1" applyProtection="1">
      <protection locked="0"/>
    </xf>
    <xf numFmtId="0" fontId="0" fillId="0" borderId="48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5" fillId="0" borderId="29" xfId="0" applyFont="1" applyBorder="1" applyAlignment="1" applyProtection="1">
      <alignment horizontal="left" indent="5"/>
    </xf>
    <xf numFmtId="0" fontId="0" fillId="0" borderId="35" xfId="0" applyFill="1" applyBorder="1" applyAlignment="1" applyProtection="1">
      <alignment horizontal="center"/>
    </xf>
    <xf numFmtId="0" fontId="0" fillId="0" borderId="50" xfId="0" applyBorder="1" applyProtection="1"/>
    <xf numFmtId="165" fontId="0" fillId="0" borderId="51" xfId="0" applyNumberFormat="1" applyFont="1" applyBorder="1" applyProtection="1">
      <protection locked="0"/>
    </xf>
    <xf numFmtId="165" fontId="0" fillId="0" borderId="52" xfId="0" applyNumberFormat="1" applyFont="1" applyBorder="1" applyProtection="1">
      <protection locked="0"/>
    </xf>
    <xf numFmtId="165" fontId="0" fillId="0" borderId="35" xfId="0" applyNumberFormat="1" applyFont="1" applyBorder="1" applyProtection="1">
      <protection locked="0"/>
    </xf>
    <xf numFmtId="0" fontId="3" fillId="9" borderId="14" xfId="0" applyFont="1" applyFill="1" applyBorder="1" applyProtection="1"/>
    <xf numFmtId="165" fontId="3" fillId="9" borderId="19" xfId="0" applyNumberFormat="1" applyFont="1" applyFill="1" applyBorder="1" applyProtection="1"/>
    <xf numFmtId="165" fontId="0" fillId="9" borderId="46" xfId="0" applyNumberFormat="1" applyFont="1" applyFill="1" applyBorder="1" applyProtection="1">
      <protection locked="0"/>
    </xf>
    <xf numFmtId="165" fontId="3" fillId="9" borderId="16" xfId="0" applyNumberFormat="1" applyFont="1" applyFill="1" applyBorder="1" applyProtection="1"/>
    <xf numFmtId="165" fontId="3" fillId="9" borderId="39" xfId="0" applyNumberFormat="1" applyFont="1" applyFill="1" applyBorder="1" applyProtection="1"/>
    <xf numFmtId="10" fontId="5" fillId="9" borderId="39" xfId="0" applyNumberFormat="1" applyFont="1" applyFill="1" applyBorder="1" applyProtection="1"/>
    <xf numFmtId="0" fontId="6" fillId="0" borderId="53" xfId="0" applyFont="1" applyFill="1" applyBorder="1" applyAlignment="1" applyProtection="1">
      <alignment horizontal="center"/>
    </xf>
    <xf numFmtId="0" fontId="6" fillId="10" borderId="53" xfId="0" applyFont="1" applyFill="1" applyBorder="1" applyAlignment="1" applyProtection="1">
      <alignment horizontal="left"/>
    </xf>
    <xf numFmtId="166" fontId="6" fillId="10" borderId="53" xfId="0" applyNumberFormat="1" applyFont="1" applyFill="1" applyBorder="1" applyAlignment="1" applyProtection="1"/>
    <xf numFmtId="166" fontId="13" fillId="11" borderId="53" xfId="0" applyNumberFormat="1" applyFont="1" applyFill="1" applyBorder="1" applyAlignment="1" applyProtection="1"/>
    <xf numFmtId="166" fontId="13" fillId="11" borderId="6" xfId="0" applyNumberFormat="1" applyFont="1" applyFill="1" applyBorder="1" applyAlignment="1" applyProtection="1"/>
    <xf numFmtId="10" fontId="1" fillId="11" borderId="27" xfId="0" applyNumberFormat="1" applyFont="1" applyFill="1" applyBorder="1" applyProtection="1"/>
    <xf numFmtId="0" fontId="14" fillId="0" borderId="14" xfId="0" applyFont="1" applyFill="1" applyBorder="1" applyAlignment="1" applyProtection="1">
      <alignment horizontal="center"/>
    </xf>
    <xf numFmtId="0" fontId="14" fillId="0" borderId="14" xfId="0" applyFont="1" applyBorder="1" applyProtection="1"/>
    <xf numFmtId="165" fontId="15" fillId="5" borderId="19" xfId="0" applyNumberFormat="1" applyFont="1" applyFill="1" applyBorder="1" applyAlignment="1" applyProtection="1">
      <alignment horizontal="center"/>
    </xf>
    <xf numFmtId="165" fontId="15" fillId="5" borderId="4" xfId="0" applyNumberFormat="1" applyFont="1" applyFill="1" applyBorder="1" applyProtection="1"/>
    <xf numFmtId="0" fontId="14" fillId="5" borderId="4" xfId="0" applyFont="1" applyFill="1" applyBorder="1" applyProtection="1"/>
    <xf numFmtId="165" fontId="15" fillId="5" borderId="43" xfId="0" applyNumberFormat="1" applyFont="1" applyFill="1" applyBorder="1" applyProtection="1"/>
    <xf numFmtId="166" fontId="14" fillId="12" borderId="39" xfId="0" applyNumberFormat="1" applyFont="1" applyFill="1" applyBorder="1" applyProtection="1"/>
    <xf numFmtId="165" fontId="15" fillId="5" borderId="5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5" fontId="3" fillId="2" borderId="0" xfId="0" applyNumberFormat="1" applyFont="1" applyFill="1" applyBorder="1" applyAlignment="1" applyProtection="1">
      <alignment horizontal="center"/>
    </xf>
    <xf numFmtId="165" fontId="3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3" fillId="13" borderId="41" xfId="0" applyFont="1" applyFill="1" applyBorder="1" applyAlignment="1" applyProtection="1">
      <alignment horizontal="left" vertical="center"/>
    </xf>
    <xf numFmtId="165" fontId="3" fillId="5" borderId="19" xfId="0" applyNumberFormat="1" applyFont="1" applyFill="1" applyBorder="1" applyProtection="1">
      <protection locked="0"/>
    </xf>
    <xf numFmtId="165" fontId="3" fillId="5" borderId="4" xfId="0" applyNumberFormat="1" applyFont="1" applyFill="1" applyBorder="1" applyProtection="1"/>
    <xf numFmtId="165" fontId="3" fillId="5" borderId="5" xfId="0" applyNumberFormat="1" applyFont="1" applyFill="1" applyBorder="1" applyProtection="1"/>
    <xf numFmtId="165" fontId="15" fillId="2" borderId="0" xfId="0" applyNumberFormat="1" applyFont="1" applyFill="1" applyBorder="1" applyAlignment="1" applyProtection="1">
      <alignment horizontal="right"/>
    </xf>
    <xf numFmtId="0" fontId="3" fillId="13" borderId="54" xfId="0" applyFont="1" applyFill="1" applyBorder="1" applyAlignment="1" applyProtection="1">
      <alignment horizontal="left" vertical="center"/>
    </xf>
    <xf numFmtId="165" fontId="3" fillId="0" borderId="17" xfId="0" applyNumberFormat="1" applyFont="1" applyFill="1" applyBorder="1" applyProtection="1">
      <protection locked="0"/>
    </xf>
    <xf numFmtId="165" fontId="3" fillId="0" borderId="55" xfId="0" applyNumberFormat="1" applyFont="1" applyFill="1" applyBorder="1" applyProtection="1">
      <protection locked="0"/>
    </xf>
    <xf numFmtId="165" fontId="3" fillId="0" borderId="20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5" fontId="16" fillId="5" borderId="19" xfId="0" applyNumberFormat="1" applyFont="1" applyFill="1" applyBorder="1" applyAlignment="1" applyProtection="1">
      <alignment horizontal="center" wrapText="1"/>
      <protection locked="0"/>
    </xf>
    <xf numFmtId="165" fontId="16" fillId="5" borderId="5" xfId="0" applyNumberFormat="1" applyFont="1" applyFill="1" applyBorder="1" applyAlignment="1" applyProtection="1">
      <alignment horizontal="center" wrapText="1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13" borderId="21" xfId="0" applyFont="1" applyFill="1" applyBorder="1" applyAlignment="1" applyProtection="1">
      <alignment horizontal="left" vertical="center"/>
    </xf>
    <xf numFmtId="165" fontId="3" fillId="0" borderId="44" xfId="0" applyNumberFormat="1" applyFont="1" applyFill="1" applyBorder="1" applyProtection="1"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0" fontId="3" fillId="13" borderId="30" xfId="0" applyFont="1" applyFill="1" applyBorder="1" applyProtection="1"/>
    <xf numFmtId="165" fontId="3" fillId="13" borderId="30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165" fontId="3" fillId="0" borderId="30" xfId="0" applyNumberFormat="1" applyFont="1" applyFill="1" applyBorder="1" applyAlignment="1" applyProtection="1">
      <alignment horizontal="right"/>
      <protection locked="0"/>
    </xf>
    <xf numFmtId="165" fontId="3" fillId="0" borderId="30" xfId="0" applyNumberFormat="1" applyFont="1" applyFill="1" applyBorder="1" applyProtection="1"/>
    <xf numFmtId="0" fontId="9" fillId="0" borderId="30" xfId="0" applyFont="1" applyFill="1" applyBorder="1" applyProtection="1"/>
    <xf numFmtId="165" fontId="3" fillId="0" borderId="30" xfId="0" applyNumberFormat="1" applyFont="1" applyFill="1" applyBorder="1" applyProtection="1">
      <protection locked="0"/>
    </xf>
    <xf numFmtId="0" fontId="3" fillId="13" borderId="37" xfId="0" applyFont="1" applyFill="1" applyBorder="1" applyAlignment="1" applyProtection="1">
      <alignment horizontal="left"/>
    </xf>
    <xf numFmtId="0" fontId="3" fillId="13" borderId="56" xfId="0" applyFont="1" applyFill="1" applyBorder="1" applyAlignment="1" applyProtection="1">
      <alignment horizontal="left"/>
    </xf>
    <xf numFmtId="165" fontId="3" fillId="0" borderId="56" xfId="0" applyNumberFormat="1" applyFont="1" applyFill="1" applyBorder="1" applyAlignment="1" applyProtection="1">
      <alignment horizontal="left"/>
      <protection locked="0"/>
    </xf>
    <xf numFmtId="0" fontId="0" fillId="0" borderId="56" xfId="0" applyFill="1" applyBorder="1"/>
    <xf numFmtId="0" fontId="0" fillId="0" borderId="51" xfId="0" applyFill="1" applyBorder="1"/>
    <xf numFmtId="0" fontId="0" fillId="0" borderId="13" xfId="0" applyFill="1" applyBorder="1"/>
    <xf numFmtId="0" fontId="0" fillId="0" borderId="57" xfId="0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8" fillId="0" borderId="13" xfId="1" applyFont="1" applyBorder="1" applyProtection="1"/>
    <xf numFmtId="0" fontId="0" fillId="0" borderId="0" xfId="0" applyBorder="1"/>
    <xf numFmtId="0" fontId="18" fillId="0" borderId="13" xfId="1" applyFont="1" applyFill="1" applyBorder="1" applyProtection="1"/>
    <xf numFmtId="0" fontId="18" fillId="0" borderId="0" xfId="1" applyFont="1" applyFill="1" applyBorder="1" applyProtection="1"/>
    <xf numFmtId="0" fontId="18" fillId="0" borderId="0" xfId="1" applyFont="1" applyBorder="1" applyProtection="1"/>
    <xf numFmtId="0" fontId="18" fillId="0" borderId="0" xfId="0" applyFont="1" applyFill="1" applyBorder="1"/>
    <xf numFmtId="0" fontId="18" fillId="0" borderId="26" xfId="1" applyFont="1" applyBorder="1" applyProtection="1"/>
    <xf numFmtId="0" fontId="18" fillId="0" borderId="58" xfId="0" applyFont="1" applyFill="1" applyBorder="1"/>
    <xf numFmtId="0" fontId="18" fillId="0" borderId="58" xfId="1" applyFont="1" applyBorder="1" applyProtection="1"/>
    <xf numFmtId="0" fontId="3" fillId="0" borderId="58" xfId="0" applyFont="1" applyFill="1" applyBorder="1" applyAlignment="1" applyProtection="1">
      <alignment horizontal="left"/>
      <protection locked="0"/>
    </xf>
    <xf numFmtId="0" fontId="0" fillId="0" borderId="58" xfId="0" applyFill="1" applyBorder="1"/>
    <xf numFmtId="0" fontId="0" fillId="0" borderId="59" xfId="0" applyFill="1" applyBorder="1"/>
    <xf numFmtId="0" fontId="18" fillId="2" borderId="0" xfId="1" applyFont="1" applyFill="1" applyBorder="1" applyProtection="1"/>
    <xf numFmtId="0" fontId="18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14" fontId="3" fillId="14" borderId="0" xfId="0" applyNumberFormat="1" applyFont="1" applyFill="1" applyBorder="1" applyAlignment="1" applyProtection="1">
      <alignment horizontal="left"/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14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rgb="FFFF0000"/>
    <pageSetUpPr fitToPage="1"/>
  </sheetPr>
  <dimension ref="A1:AD276"/>
  <sheetViews>
    <sheetView showGridLines="0" tabSelected="1" view="pageBreakPreview" zoomScale="80" zoomScaleNormal="80" zoomScaleSheetLayoutView="80" workbookViewId="0">
      <selection activeCell="V30" sqref="V3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214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7">
        <v>72444341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8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9" t="s">
        <v>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11" t="s">
        <v>6</v>
      </c>
      <c r="C10" s="12" t="s">
        <v>7</v>
      </c>
      <c r="D10" s="13" t="s">
        <v>8</v>
      </c>
      <c r="E10" s="14"/>
      <c r="F10" s="14"/>
      <c r="G10" s="14"/>
      <c r="H10" s="14"/>
      <c r="I10" s="15"/>
      <c r="J10" s="13" t="s">
        <v>9</v>
      </c>
      <c r="K10" s="14"/>
      <c r="L10" s="14"/>
      <c r="M10" s="14"/>
      <c r="N10" s="14"/>
      <c r="O10" s="15"/>
      <c r="P10" s="13" t="s">
        <v>10</v>
      </c>
      <c r="Q10" s="14"/>
      <c r="R10" s="14"/>
      <c r="S10" s="14"/>
      <c r="T10" s="14"/>
      <c r="U10" s="15"/>
      <c r="V10" s="13" t="s">
        <v>11</v>
      </c>
      <c r="W10" s="14"/>
      <c r="X10" s="14"/>
      <c r="Y10" s="14"/>
      <c r="Z10" s="14"/>
      <c r="AA10" s="15"/>
      <c r="AB10" s="16" t="s">
        <v>12</v>
      </c>
      <c r="AC10" s="3"/>
      <c r="AD10" s="3"/>
    </row>
    <row r="11" spans="1:30" ht="30.75" customHeight="1" thickBot="1" x14ac:dyDescent="0.3">
      <c r="A11" s="1"/>
      <c r="B11" s="17"/>
      <c r="C11" s="18"/>
      <c r="D11" s="19" t="s">
        <v>13</v>
      </c>
      <c r="E11" s="20"/>
      <c r="F11" s="20"/>
      <c r="G11" s="21"/>
      <c r="H11" s="22" t="s">
        <v>14</v>
      </c>
      <c r="I11" s="22" t="s">
        <v>15</v>
      </c>
      <c r="J11" s="19" t="s">
        <v>13</v>
      </c>
      <c r="K11" s="20"/>
      <c r="L11" s="20"/>
      <c r="M11" s="21"/>
      <c r="N11" s="22" t="s">
        <v>14</v>
      </c>
      <c r="O11" s="22" t="s">
        <v>15</v>
      </c>
      <c r="P11" s="19" t="s">
        <v>13</v>
      </c>
      <c r="Q11" s="20"/>
      <c r="R11" s="20"/>
      <c r="S11" s="21"/>
      <c r="T11" s="22" t="s">
        <v>14</v>
      </c>
      <c r="U11" s="22" t="s">
        <v>15</v>
      </c>
      <c r="V11" s="19" t="s">
        <v>13</v>
      </c>
      <c r="W11" s="20"/>
      <c r="X11" s="20"/>
      <c r="Y11" s="21"/>
      <c r="Z11" s="22" t="s">
        <v>14</v>
      </c>
      <c r="AA11" s="22" t="s">
        <v>15</v>
      </c>
      <c r="AB11" s="23"/>
      <c r="AC11" s="3"/>
      <c r="AD11" s="3"/>
    </row>
    <row r="12" spans="1:30" ht="15.75" customHeight="1" thickBot="1" x14ac:dyDescent="0.3">
      <c r="A12" s="1"/>
      <c r="B12" s="17"/>
      <c r="C12" s="24"/>
      <c r="D12" s="25" t="s">
        <v>16</v>
      </c>
      <c r="E12" s="26"/>
      <c r="F12" s="26"/>
      <c r="G12" s="26"/>
      <c r="H12" s="26"/>
      <c r="I12" s="27"/>
      <c r="J12" s="25" t="s">
        <v>16</v>
      </c>
      <c r="K12" s="26"/>
      <c r="L12" s="26"/>
      <c r="M12" s="26"/>
      <c r="N12" s="26"/>
      <c r="O12" s="27"/>
      <c r="P12" s="25" t="s">
        <v>16</v>
      </c>
      <c r="Q12" s="26"/>
      <c r="R12" s="26"/>
      <c r="S12" s="26"/>
      <c r="T12" s="26"/>
      <c r="U12" s="27"/>
      <c r="V12" s="25" t="s">
        <v>16</v>
      </c>
      <c r="W12" s="26"/>
      <c r="X12" s="26"/>
      <c r="Y12" s="26"/>
      <c r="Z12" s="26"/>
      <c r="AA12" s="27"/>
      <c r="AB12" s="23"/>
      <c r="AC12" s="3"/>
      <c r="AD12" s="3"/>
    </row>
    <row r="13" spans="1:30" ht="15.75" customHeight="1" thickBot="1" x14ac:dyDescent="0.3">
      <c r="A13" s="1"/>
      <c r="B13" s="28"/>
      <c r="C13" s="29"/>
      <c r="D13" s="30" t="s">
        <v>17</v>
      </c>
      <c r="E13" s="31"/>
      <c r="F13" s="31"/>
      <c r="G13" s="32" t="s">
        <v>18</v>
      </c>
      <c r="H13" s="33" t="s">
        <v>19</v>
      </c>
      <c r="I13" s="34" t="s">
        <v>16</v>
      </c>
      <c r="J13" s="30" t="s">
        <v>17</v>
      </c>
      <c r="K13" s="31"/>
      <c r="L13" s="31"/>
      <c r="M13" s="32" t="s">
        <v>18</v>
      </c>
      <c r="N13" s="33" t="s">
        <v>19</v>
      </c>
      <c r="O13" s="34" t="s">
        <v>16</v>
      </c>
      <c r="P13" s="30" t="s">
        <v>17</v>
      </c>
      <c r="Q13" s="31"/>
      <c r="R13" s="31"/>
      <c r="S13" s="32" t="s">
        <v>18</v>
      </c>
      <c r="T13" s="33" t="s">
        <v>19</v>
      </c>
      <c r="U13" s="34" t="s">
        <v>16</v>
      </c>
      <c r="V13" s="30" t="s">
        <v>17</v>
      </c>
      <c r="W13" s="31"/>
      <c r="X13" s="31"/>
      <c r="Y13" s="32" t="s">
        <v>18</v>
      </c>
      <c r="Z13" s="33" t="s">
        <v>19</v>
      </c>
      <c r="AA13" s="34" t="s">
        <v>16</v>
      </c>
      <c r="AB13" s="23"/>
      <c r="AC13" s="3"/>
      <c r="AD13" s="3"/>
    </row>
    <row r="14" spans="1:30" ht="15.75" thickBot="1" x14ac:dyDescent="0.3">
      <c r="A14" s="1"/>
      <c r="B14" s="35"/>
      <c r="C14" s="36"/>
      <c r="D14" s="37" t="s">
        <v>20</v>
      </c>
      <c r="E14" s="38" t="s">
        <v>21</v>
      </c>
      <c r="F14" s="38" t="s">
        <v>22</v>
      </c>
      <c r="G14" s="39"/>
      <c r="H14" s="40"/>
      <c r="I14" s="41"/>
      <c r="J14" s="37" t="s">
        <v>20</v>
      </c>
      <c r="K14" s="38" t="s">
        <v>21</v>
      </c>
      <c r="L14" s="38" t="s">
        <v>22</v>
      </c>
      <c r="M14" s="39"/>
      <c r="N14" s="40"/>
      <c r="O14" s="41"/>
      <c r="P14" s="37" t="s">
        <v>20</v>
      </c>
      <c r="Q14" s="38" t="s">
        <v>21</v>
      </c>
      <c r="R14" s="38" t="s">
        <v>22</v>
      </c>
      <c r="S14" s="39"/>
      <c r="T14" s="40"/>
      <c r="U14" s="41"/>
      <c r="V14" s="37" t="s">
        <v>20</v>
      </c>
      <c r="W14" s="38" t="s">
        <v>21</v>
      </c>
      <c r="X14" s="38" t="s">
        <v>22</v>
      </c>
      <c r="Y14" s="39"/>
      <c r="Z14" s="40"/>
      <c r="AA14" s="41"/>
      <c r="AB14" s="42"/>
      <c r="AC14" s="3"/>
      <c r="AD14" s="3"/>
    </row>
    <row r="15" spans="1:30" x14ac:dyDescent="0.25">
      <c r="A15" s="1"/>
      <c r="B15" s="43" t="s">
        <v>23</v>
      </c>
      <c r="C15" s="44" t="s">
        <v>24</v>
      </c>
      <c r="D15" s="45"/>
      <c r="E15" s="46"/>
      <c r="F15" s="47">
        <v>748.4</v>
      </c>
      <c r="G15" s="48">
        <f>SUM(D15:F15)</f>
        <v>748.4</v>
      </c>
      <c r="H15" s="49">
        <v>0</v>
      </c>
      <c r="I15" s="50">
        <f>G15+H15</f>
        <v>748.4</v>
      </c>
      <c r="J15" s="45"/>
      <c r="K15" s="46"/>
      <c r="L15" s="47">
        <v>892</v>
      </c>
      <c r="M15" s="48">
        <f t="shared" ref="M15:M23" si="0">SUM(J15:L15)</f>
        <v>892</v>
      </c>
      <c r="N15" s="49">
        <v>0</v>
      </c>
      <c r="O15" s="50">
        <f>M15+N15</f>
        <v>892</v>
      </c>
      <c r="P15" s="45"/>
      <c r="Q15" s="46"/>
      <c r="R15" s="47">
        <v>618.20000000000005</v>
      </c>
      <c r="S15" s="48">
        <f>SUM(P15:R15)</f>
        <v>618.20000000000005</v>
      </c>
      <c r="T15" s="49">
        <v>0</v>
      </c>
      <c r="U15" s="50">
        <f>S15+T15</f>
        <v>618.20000000000005</v>
      </c>
      <c r="V15" s="45"/>
      <c r="W15" s="46"/>
      <c r="X15" s="47">
        <v>1040</v>
      </c>
      <c r="Y15" s="48">
        <f>SUM(V15:X15)</f>
        <v>1040</v>
      </c>
      <c r="Z15" s="49">
        <v>0</v>
      </c>
      <c r="AA15" s="50">
        <f>Y15+Z15</f>
        <v>1040</v>
      </c>
      <c r="AB15" s="51">
        <f>(AA15/O15)</f>
        <v>1.1659192825112108</v>
      </c>
      <c r="AC15" s="3"/>
      <c r="AD15" s="3"/>
    </row>
    <row r="16" spans="1:30" x14ac:dyDescent="0.25">
      <c r="A16" s="1"/>
      <c r="B16" s="52" t="s">
        <v>25</v>
      </c>
      <c r="C16" s="53" t="s">
        <v>26</v>
      </c>
      <c r="D16" s="54">
        <v>2180.5</v>
      </c>
      <c r="E16" s="55"/>
      <c r="F16" s="55"/>
      <c r="G16" s="56">
        <f t="shared" ref="G16:G23" si="1">SUM(D16:F16)</f>
        <v>2180.5</v>
      </c>
      <c r="H16" s="57"/>
      <c r="I16" s="50">
        <f t="shared" ref="I16:I23" si="2">G16+H16</f>
        <v>2180.5</v>
      </c>
      <c r="J16" s="54">
        <v>2375</v>
      </c>
      <c r="K16" s="55"/>
      <c r="L16" s="55"/>
      <c r="M16" s="56">
        <f t="shared" si="0"/>
        <v>2375</v>
      </c>
      <c r="N16" s="57"/>
      <c r="O16" s="50">
        <f t="shared" ref="O16:O20" si="3">M16+N16</f>
        <v>2375</v>
      </c>
      <c r="P16" s="54">
        <v>1189.9000000000001</v>
      </c>
      <c r="Q16" s="55"/>
      <c r="R16" s="55"/>
      <c r="S16" s="56">
        <f t="shared" ref="S16:S23" si="4">SUM(P16:R16)</f>
        <v>1189.9000000000001</v>
      </c>
      <c r="T16" s="57"/>
      <c r="U16" s="50">
        <f t="shared" ref="U16:U20" si="5">S16+T16</f>
        <v>1189.9000000000001</v>
      </c>
      <c r="V16" s="54">
        <v>3245</v>
      </c>
      <c r="W16" s="55"/>
      <c r="X16" s="55"/>
      <c r="Y16" s="56">
        <f t="shared" ref="Y16:Y23" si="6">SUM(V16:X16)</f>
        <v>3245</v>
      </c>
      <c r="Z16" s="57"/>
      <c r="AA16" s="50">
        <f t="shared" ref="AA16:AA20" si="7">Y16+Z16</f>
        <v>3245</v>
      </c>
      <c r="AB16" s="51">
        <f t="shared" ref="AB16:AB24" si="8">(AA16/O16)</f>
        <v>1.3663157894736842</v>
      </c>
      <c r="AC16" s="3"/>
      <c r="AD16" s="3"/>
    </row>
    <row r="17" spans="1:30" x14ac:dyDescent="0.25">
      <c r="A17" s="1"/>
      <c r="B17" s="52" t="s">
        <v>27</v>
      </c>
      <c r="C17" s="58" t="s">
        <v>28</v>
      </c>
      <c r="D17" s="59">
        <v>76.900000000000006</v>
      </c>
      <c r="E17" s="60"/>
      <c r="F17" s="60"/>
      <c r="G17" s="56">
        <f t="shared" si="1"/>
        <v>76.900000000000006</v>
      </c>
      <c r="H17" s="61"/>
      <c r="I17" s="50">
        <f t="shared" si="2"/>
        <v>76.900000000000006</v>
      </c>
      <c r="J17" s="59">
        <v>1077.4000000000001</v>
      </c>
      <c r="K17" s="60"/>
      <c r="L17" s="60"/>
      <c r="M17" s="56">
        <f t="shared" si="0"/>
        <v>1077.4000000000001</v>
      </c>
      <c r="N17" s="61"/>
      <c r="O17" s="50">
        <f t="shared" si="3"/>
        <v>1077.4000000000001</v>
      </c>
      <c r="P17" s="59">
        <v>107.2</v>
      </c>
      <c r="Q17" s="60"/>
      <c r="R17" s="60"/>
      <c r="S17" s="56">
        <f t="shared" si="4"/>
        <v>107.2</v>
      </c>
      <c r="T17" s="61"/>
      <c r="U17" s="50">
        <f t="shared" si="5"/>
        <v>107.2</v>
      </c>
      <c r="V17" s="59">
        <v>125</v>
      </c>
      <c r="W17" s="60"/>
      <c r="X17" s="60"/>
      <c r="Y17" s="56">
        <f t="shared" si="6"/>
        <v>125</v>
      </c>
      <c r="Z17" s="61"/>
      <c r="AA17" s="50">
        <f t="shared" si="7"/>
        <v>125</v>
      </c>
      <c r="AB17" s="51">
        <f t="shared" si="8"/>
        <v>0.11602004826434006</v>
      </c>
      <c r="AC17" s="3"/>
      <c r="AD17" s="3"/>
    </row>
    <row r="18" spans="1:30" x14ac:dyDescent="0.25">
      <c r="A18" s="1"/>
      <c r="B18" s="52" t="s">
        <v>29</v>
      </c>
      <c r="C18" s="62" t="s">
        <v>30</v>
      </c>
      <c r="D18" s="63"/>
      <c r="E18" s="64">
        <v>21455.8</v>
      </c>
      <c r="F18" s="60"/>
      <c r="G18" s="56">
        <f t="shared" si="1"/>
        <v>21455.8</v>
      </c>
      <c r="H18" s="49"/>
      <c r="I18" s="50">
        <f t="shared" si="2"/>
        <v>21455.8</v>
      </c>
      <c r="J18" s="63"/>
      <c r="K18" s="64">
        <v>21290.2</v>
      </c>
      <c r="L18" s="60"/>
      <c r="M18" s="56">
        <f t="shared" si="0"/>
        <v>21290.2</v>
      </c>
      <c r="N18" s="49"/>
      <c r="O18" s="50">
        <f t="shared" si="3"/>
        <v>21290.2</v>
      </c>
      <c r="P18" s="63"/>
      <c r="Q18" s="64">
        <v>10807.5</v>
      </c>
      <c r="R18" s="60"/>
      <c r="S18" s="56">
        <f t="shared" si="4"/>
        <v>10807.5</v>
      </c>
      <c r="T18" s="49"/>
      <c r="U18" s="50">
        <f t="shared" si="5"/>
        <v>10807.5</v>
      </c>
      <c r="V18" s="63"/>
      <c r="W18" s="64">
        <v>21752</v>
      </c>
      <c r="X18" s="60"/>
      <c r="Y18" s="56">
        <f t="shared" si="6"/>
        <v>21752</v>
      </c>
      <c r="Z18" s="49"/>
      <c r="AA18" s="50">
        <f t="shared" si="7"/>
        <v>21752</v>
      </c>
      <c r="AB18" s="51">
        <f t="shared" si="8"/>
        <v>1.0216907309466328</v>
      </c>
      <c r="AC18" s="3"/>
      <c r="AD18" s="3"/>
    </row>
    <row r="19" spans="1:30" x14ac:dyDescent="0.25">
      <c r="A19" s="1"/>
      <c r="B19" s="52" t="s">
        <v>31</v>
      </c>
      <c r="C19" s="65" t="s">
        <v>32</v>
      </c>
      <c r="D19" s="66"/>
      <c r="E19" s="60"/>
      <c r="F19" s="67"/>
      <c r="G19" s="56">
        <f t="shared" si="1"/>
        <v>0</v>
      </c>
      <c r="H19" s="68"/>
      <c r="I19" s="50">
        <f t="shared" si="2"/>
        <v>0</v>
      </c>
      <c r="J19" s="66"/>
      <c r="K19" s="60"/>
      <c r="L19" s="67"/>
      <c r="M19" s="56">
        <f t="shared" si="0"/>
        <v>0</v>
      </c>
      <c r="N19" s="68"/>
      <c r="O19" s="50">
        <f t="shared" si="3"/>
        <v>0</v>
      </c>
      <c r="P19" s="66"/>
      <c r="Q19" s="60"/>
      <c r="R19" s="67"/>
      <c r="S19" s="56">
        <f t="shared" si="4"/>
        <v>0</v>
      </c>
      <c r="T19" s="68"/>
      <c r="U19" s="50">
        <f t="shared" si="5"/>
        <v>0</v>
      </c>
      <c r="V19" s="66"/>
      <c r="W19" s="60"/>
      <c r="X19" s="67">
        <v>44.5</v>
      </c>
      <c r="Y19" s="56">
        <f t="shared" si="6"/>
        <v>44.5</v>
      </c>
      <c r="Z19" s="68"/>
      <c r="AA19" s="50">
        <f t="shared" si="7"/>
        <v>44.5</v>
      </c>
      <c r="AB19" s="51" t="e">
        <f t="shared" si="8"/>
        <v>#DIV/0!</v>
      </c>
      <c r="AC19" s="3"/>
      <c r="AD19" s="3"/>
    </row>
    <row r="20" spans="1:30" x14ac:dyDescent="0.25">
      <c r="A20" s="1"/>
      <c r="B20" s="52" t="s">
        <v>33</v>
      </c>
      <c r="C20" s="69" t="s">
        <v>34</v>
      </c>
      <c r="D20" s="63"/>
      <c r="E20" s="55"/>
      <c r="F20" s="70">
        <v>103.3</v>
      </c>
      <c r="G20" s="56">
        <v>103.3</v>
      </c>
      <c r="H20" s="68"/>
      <c r="I20" s="50">
        <f t="shared" si="2"/>
        <v>103.3</v>
      </c>
      <c r="J20" s="63"/>
      <c r="K20" s="55"/>
      <c r="L20" s="70"/>
      <c r="M20" s="56">
        <f t="shared" si="0"/>
        <v>0</v>
      </c>
      <c r="N20" s="68"/>
      <c r="O20" s="50">
        <f t="shared" si="3"/>
        <v>0</v>
      </c>
      <c r="P20" s="63"/>
      <c r="Q20" s="55"/>
      <c r="R20" s="70">
        <v>48.5</v>
      </c>
      <c r="S20" s="56">
        <f t="shared" si="4"/>
        <v>48.5</v>
      </c>
      <c r="T20" s="68"/>
      <c r="U20" s="50">
        <f t="shared" si="5"/>
        <v>48.5</v>
      </c>
      <c r="V20" s="63"/>
      <c r="W20" s="55"/>
      <c r="X20" s="70">
        <v>20</v>
      </c>
      <c r="Y20" s="56">
        <f t="shared" si="6"/>
        <v>20</v>
      </c>
      <c r="Z20" s="68"/>
      <c r="AA20" s="50">
        <f t="shared" si="7"/>
        <v>20</v>
      </c>
      <c r="AB20" s="51" t="e">
        <f t="shared" si="8"/>
        <v>#DIV/0!</v>
      </c>
      <c r="AC20" s="3"/>
      <c r="AD20" s="3"/>
    </row>
    <row r="21" spans="1:30" x14ac:dyDescent="0.25">
      <c r="A21" s="1"/>
      <c r="B21" s="52" t="s">
        <v>35</v>
      </c>
      <c r="C21" s="71" t="s">
        <v>36</v>
      </c>
      <c r="D21" s="63"/>
      <c r="E21" s="55"/>
      <c r="F21" s="70">
        <v>76.5</v>
      </c>
      <c r="G21" s="56">
        <f t="shared" si="1"/>
        <v>76.5</v>
      </c>
      <c r="H21" s="72"/>
      <c r="I21" s="50">
        <f>G21+H21</f>
        <v>76.5</v>
      </c>
      <c r="J21" s="63"/>
      <c r="K21" s="55"/>
      <c r="L21" s="70"/>
      <c r="M21" s="56">
        <f t="shared" si="0"/>
        <v>0</v>
      </c>
      <c r="N21" s="72"/>
      <c r="O21" s="50">
        <f>M21+N21</f>
        <v>0</v>
      </c>
      <c r="P21" s="63"/>
      <c r="Q21" s="55"/>
      <c r="R21" s="70">
        <v>19.3</v>
      </c>
      <c r="S21" s="56">
        <f t="shared" si="4"/>
        <v>19.3</v>
      </c>
      <c r="T21" s="72"/>
      <c r="U21" s="50">
        <f>S21+T21</f>
        <v>19.3</v>
      </c>
      <c r="V21" s="63"/>
      <c r="W21" s="55"/>
      <c r="X21" s="70"/>
      <c r="Y21" s="56">
        <f t="shared" si="6"/>
        <v>0</v>
      </c>
      <c r="Z21" s="72"/>
      <c r="AA21" s="50">
        <f>Y21+Z21</f>
        <v>0</v>
      </c>
      <c r="AB21" s="51" t="e">
        <f t="shared" si="8"/>
        <v>#DIV/0!</v>
      </c>
      <c r="AC21" s="3"/>
      <c r="AD21" s="3"/>
    </row>
    <row r="22" spans="1:30" x14ac:dyDescent="0.25">
      <c r="A22" s="1"/>
      <c r="B22" s="52" t="s">
        <v>37</v>
      </c>
      <c r="C22" s="71" t="s">
        <v>38</v>
      </c>
      <c r="D22" s="63"/>
      <c r="E22" s="55"/>
      <c r="F22" s="70"/>
      <c r="G22" s="56">
        <f t="shared" si="1"/>
        <v>0</v>
      </c>
      <c r="H22" s="72"/>
      <c r="I22" s="50">
        <f t="shared" si="2"/>
        <v>0</v>
      </c>
      <c r="J22" s="63"/>
      <c r="K22" s="55"/>
      <c r="L22" s="70"/>
      <c r="M22" s="56">
        <f t="shared" si="0"/>
        <v>0</v>
      </c>
      <c r="N22" s="72"/>
      <c r="O22" s="50">
        <f t="shared" ref="O22:O23" si="9">M22+N22</f>
        <v>0</v>
      </c>
      <c r="P22" s="63"/>
      <c r="Q22" s="55"/>
      <c r="R22" s="70"/>
      <c r="S22" s="56">
        <f t="shared" si="4"/>
        <v>0</v>
      </c>
      <c r="T22" s="72"/>
      <c r="U22" s="50">
        <f t="shared" ref="U22:U23" si="10">S22+T22</f>
        <v>0</v>
      </c>
      <c r="V22" s="63"/>
      <c r="W22" s="55"/>
      <c r="X22" s="70"/>
      <c r="Y22" s="56">
        <f t="shared" si="6"/>
        <v>0</v>
      </c>
      <c r="Z22" s="72"/>
      <c r="AA22" s="50">
        <f t="shared" ref="AA22:AA23" si="11">Y22+Z22</f>
        <v>0</v>
      </c>
      <c r="AB22" s="51" t="e">
        <f t="shared" si="8"/>
        <v>#DIV/0!</v>
      </c>
      <c r="AC22" s="3"/>
      <c r="AD22" s="3"/>
    </row>
    <row r="23" spans="1:30" ht="15.75" thickBot="1" x14ac:dyDescent="0.3">
      <c r="A23" s="1"/>
      <c r="B23" s="73" t="s">
        <v>39</v>
      </c>
      <c r="C23" s="74" t="s">
        <v>40</v>
      </c>
      <c r="D23" s="75"/>
      <c r="E23" s="76"/>
      <c r="F23" s="77"/>
      <c r="G23" s="78">
        <f t="shared" si="1"/>
        <v>0</v>
      </c>
      <c r="H23" s="79"/>
      <c r="I23" s="80">
        <f t="shared" si="2"/>
        <v>0</v>
      </c>
      <c r="J23" s="75"/>
      <c r="K23" s="76"/>
      <c r="L23" s="77"/>
      <c r="M23" s="78">
        <f t="shared" si="0"/>
        <v>0</v>
      </c>
      <c r="N23" s="79"/>
      <c r="O23" s="80">
        <f t="shared" si="9"/>
        <v>0</v>
      </c>
      <c r="P23" s="75"/>
      <c r="Q23" s="76"/>
      <c r="R23" s="77"/>
      <c r="S23" s="78">
        <f t="shared" si="4"/>
        <v>0</v>
      </c>
      <c r="T23" s="79"/>
      <c r="U23" s="80">
        <f t="shared" si="10"/>
        <v>0</v>
      </c>
      <c r="V23" s="75"/>
      <c r="W23" s="76"/>
      <c r="X23" s="77"/>
      <c r="Y23" s="78">
        <f t="shared" si="6"/>
        <v>0</v>
      </c>
      <c r="Z23" s="79"/>
      <c r="AA23" s="80">
        <f t="shared" si="11"/>
        <v>0</v>
      </c>
      <c r="AB23" s="81" t="e">
        <f t="shared" si="8"/>
        <v>#DIV/0!</v>
      </c>
      <c r="AC23" s="3"/>
      <c r="AD23" s="3"/>
    </row>
    <row r="24" spans="1:30" ht="15.75" thickBot="1" x14ac:dyDescent="0.3">
      <c r="A24" s="1"/>
      <c r="B24" s="82" t="s">
        <v>41</v>
      </c>
      <c r="C24" s="83" t="s">
        <v>42</v>
      </c>
      <c r="D24" s="84">
        <f>SUM(D15:D21)</f>
        <v>2257.4</v>
      </c>
      <c r="E24" s="85">
        <f>SUM(E15:E21)</f>
        <v>21455.8</v>
      </c>
      <c r="F24" s="85">
        <f>SUM(F15:F21)</f>
        <v>928.19999999999993</v>
      </c>
      <c r="G24" s="86">
        <f>SUM(D24:F24)</f>
        <v>24641.4</v>
      </c>
      <c r="H24" s="87">
        <f>SUM(H15:H21)</f>
        <v>0</v>
      </c>
      <c r="I24" s="87">
        <f>SUM(I15:I21)</f>
        <v>24641.399999999998</v>
      </c>
      <c r="J24" s="84">
        <f>SUM(J15:J21)</f>
        <v>3452.4</v>
      </c>
      <c r="K24" s="85">
        <f>SUM(K15:K21)</f>
        <v>21290.2</v>
      </c>
      <c r="L24" s="85">
        <f>SUM(L15:L21)</f>
        <v>892</v>
      </c>
      <c r="M24" s="86">
        <f>SUM(J24:L24)</f>
        <v>25634.600000000002</v>
      </c>
      <c r="N24" s="87">
        <f>SUM(N15:N21)</f>
        <v>0</v>
      </c>
      <c r="O24" s="87">
        <f>SUM(O15:O21)</f>
        <v>25634.6</v>
      </c>
      <c r="P24" s="84">
        <f>SUM(P15:P21)</f>
        <v>1297.1000000000001</v>
      </c>
      <c r="Q24" s="85">
        <f>SUM(Q15:Q21)</f>
        <v>10807.5</v>
      </c>
      <c r="R24" s="85">
        <f>SUM(R15:R21)</f>
        <v>686</v>
      </c>
      <c r="S24" s="86">
        <f>SUM(P24:R24)</f>
        <v>12790.6</v>
      </c>
      <c r="T24" s="87">
        <f>SUM(T15:T21)</f>
        <v>0</v>
      </c>
      <c r="U24" s="87">
        <f>SUM(U15:U21)</f>
        <v>12790.599999999999</v>
      </c>
      <c r="V24" s="84">
        <f>SUM(V15:V21)</f>
        <v>3370</v>
      </c>
      <c r="W24" s="85">
        <f>SUM(W15:W21)</f>
        <v>21752</v>
      </c>
      <c r="X24" s="85">
        <f>SUM(X15:X21)</f>
        <v>1104.5</v>
      </c>
      <c r="Y24" s="86">
        <f>SUM(V24:X24)</f>
        <v>26226.5</v>
      </c>
      <c r="Z24" s="87">
        <f>SUM(Z15:Z21)</f>
        <v>0</v>
      </c>
      <c r="AA24" s="87">
        <f>SUM(AA15:AA21)</f>
        <v>26226.5</v>
      </c>
      <c r="AB24" s="88">
        <f t="shared" si="8"/>
        <v>1.0230898863255133</v>
      </c>
      <c r="AC24" s="3"/>
      <c r="AD24" s="3"/>
    </row>
    <row r="25" spans="1:30" ht="15.75" customHeight="1" thickBot="1" x14ac:dyDescent="0.3">
      <c r="A25" s="1"/>
      <c r="B25" s="89"/>
      <c r="C25" s="90"/>
      <c r="D25" s="91" t="s">
        <v>43</v>
      </c>
      <c r="E25" s="92"/>
      <c r="F25" s="92"/>
      <c r="G25" s="93"/>
      <c r="H25" s="93"/>
      <c r="I25" s="94"/>
      <c r="J25" s="91" t="s">
        <v>43</v>
      </c>
      <c r="K25" s="92"/>
      <c r="L25" s="92"/>
      <c r="M25" s="93"/>
      <c r="N25" s="93"/>
      <c r="O25" s="94"/>
      <c r="P25" s="91" t="s">
        <v>43</v>
      </c>
      <c r="Q25" s="92"/>
      <c r="R25" s="92"/>
      <c r="S25" s="93"/>
      <c r="T25" s="93"/>
      <c r="U25" s="94"/>
      <c r="V25" s="91" t="s">
        <v>43</v>
      </c>
      <c r="W25" s="92"/>
      <c r="X25" s="92"/>
      <c r="Y25" s="93"/>
      <c r="Z25" s="93"/>
      <c r="AA25" s="94"/>
      <c r="AB25" s="95" t="s">
        <v>12</v>
      </c>
      <c r="AC25" s="3"/>
      <c r="AD25" s="3"/>
    </row>
    <row r="26" spans="1:30" ht="15.75" thickBot="1" x14ac:dyDescent="0.3">
      <c r="A26" s="1"/>
      <c r="B26" s="96" t="s">
        <v>6</v>
      </c>
      <c r="C26" s="12" t="s">
        <v>7</v>
      </c>
      <c r="D26" s="97" t="s">
        <v>44</v>
      </c>
      <c r="E26" s="98"/>
      <c r="F26" s="98"/>
      <c r="G26" s="99" t="s">
        <v>45</v>
      </c>
      <c r="H26" s="100" t="s">
        <v>46</v>
      </c>
      <c r="I26" s="101" t="s">
        <v>43</v>
      </c>
      <c r="J26" s="97" t="s">
        <v>44</v>
      </c>
      <c r="K26" s="98"/>
      <c r="L26" s="98"/>
      <c r="M26" s="99" t="s">
        <v>45</v>
      </c>
      <c r="N26" s="100" t="s">
        <v>46</v>
      </c>
      <c r="O26" s="101" t="s">
        <v>43</v>
      </c>
      <c r="P26" s="97" t="s">
        <v>44</v>
      </c>
      <c r="Q26" s="98"/>
      <c r="R26" s="98"/>
      <c r="S26" s="99" t="s">
        <v>45</v>
      </c>
      <c r="T26" s="100" t="s">
        <v>46</v>
      </c>
      <c r="U26" s="101" t="s">
        <v>43</v>
      </c>
      <c r="V26" s="97" t="s">
        <v>44</v>
      </c>
      <c r="W26" s="98"/>
      <c r="X26" s="98"/>
      <c r="Y26" s="99" t="s">
        <v>45</v>
      </c>
      <c r="Z26" s="100" t="s">
        <v>46</v>
      </c>
      <c r="AA26" s="101" t="s">
        <v>43</v>
      </c>
      <c r="AB26" s="102"/>
      <c r="AC26" s="3"/>
      <c r="AD26" s="3"/>
    </row>
    <row r="27" spans="1:30" ht="15.75" thickBot="1" x14ac:dyDescent="0.3">
      <c r="A27" s="1"/>
      <c r="B27" s="103"/>
      <c r="C27" s="18"/>
      <c r="D27" s="104" t="s">
        <v>47</v>
      </c>
      <c r="E27" s="105" t="s">
        <v>48</v>
      </c>
      <c r="F27" s="106" t="s">
        <v>49</v>
      </c>
      <c r="G27" s="107"/>
      <c r="H27" s="108"/>
      <c r="I27" s="109"/>
      <c r="J27" s="104" t="s">
        <v>47</v>
      </c>
      <c r="K27" s="105" t="s">
        <v>48</v>
      </c>
      <c r="L27" s="106" t="s">
        <v>49</v>
      </c>
      <c r="M27" s="107"/>
      <c r="N27" s="108"/>
      <c r="O27" s="109"/>
      <c r="P27" s="104" t="s">
        <v>47</v>
      </c>
      <c r="Q27" s="105" t="s">
        <v>48</v>
      </c>
      <c r="R27" s="106" t="s">
        <v>49</v>
      </c>
      <c r="S27" s="107"/>
      <c r="T27" s="108"/>
      <c r="U27" s="109"/>
      <c r="V27" s="104" t="s">
        <v>47</v>
      </c>
      <c r="W27" s="105" t="s">
        <v>48</v>
      </c>
      <c r="X27" s="106" t="s">
        <v>49</v>
      </c>
      <c r="Y27" s="107"/>
      <c r="Z27" s="108"/>
      <c r="AA27" s="109"/>
      <c r="AB27" s="110"/>
      <c r="AC27" s="3"/>
      <c r="AD27" s="3"/>
    </row>
    <row r="28" spans="1:30" x14ac:dyDescent="0.25">
      <c r="A28" s="1"/>
      <c r="B28" s="43" t="s">
        <v>50</v>
      </c>
      <c r="C28" s="111" t="s">
        <v>51</v>
      </c>
      <c r="D28" s="112">
        <v>122.2</v>
      </c>
      <c r="E28" s="112"/>
      <c r="F28" s="112">
        <v>1.6</v>
      </c>
      <c r="G28" s="113">
        <f>SUM(D28:F28)</f>
        <v>123.8</v>
      </c>
      <c r="H28" s="113"/>
      <c r="I28" s="114">
        <f>G28+H28</f>
        <v>123.8</v>
      </c>
      <c r="J28" s="115">
        <v>128</v>
      </c>
      <c r="K28" s="112"/>
      <c r="L28" s="112"/>
      <c r="M28" s="113">
        <f>SUM(J28:L28)</f>
        <v>128</v>
      </c>
      <c r="N28" s="113"/>
      <c r="O28" s="114">
        <f>M28+N28</f>
        <v>128</v>
      </c>
      <c r="P28" s="115">
        <v>20.3</v>
      </c>
      <c r="Q28" s="112"/>
      <c r="R28" s="112"/>
      <c r="S28" s="113">
        <f>SUM(P28:R28)</f>
        <v>20.3</v>
      </c>
      <c r="T28" s="113"/>
      <c r="U28" s="114">
        <f>S28+T28</f>
        <v>20.3</v>
      </c>
      <c r="V28" s="115">
        <v>505.7</v>
      </c>
      <c r="W28" s="112"/>
      <c r="X28" s="112"/>
      <c r="Y28" s="113">
        <f>SUM(V28:X28)</f>
        <v>505.7</v>
      </c>
      <c r="Z28" s="113"/>
      <c r="AA28" s="114">
        <f>Y28+Z28</f>
        <v>505.7</v>
      </c>
      <c r="AB28" s="51">
        <f t="shared" ref="AB28:AB41" si="12">(AA28/O28)</f>
        <v>3.9507812499999999</v>
      </c>
      <c r="AC28" s="3"/>
      <c r="AD28" s="3"/>
    </row>
    <row r="29" spans="1:30" x14ac:dyDescent="0.25">
      <c r="A29" s="1"/>
      <c r="B29" s="52" t="s">
        <v>52</v>
      </c>
      <c r="C29" s="116" t="s">
        <v>53</v>
      </c>
      <c r="D29" s="117">
        <v>213.1</v>
      </c>
      <c r="E29" s="117">
        <v>11.2</v>
      </c>
      <c r="F29" s="117">
        <v>690.1</v>
      </c>
      <c r="G29" s="118">
        <f t="shared" ref="G29:G38" si="13">SUM(D29:F29)</f>
        <v>914.4</v>
      </c>
      <c r="H29" s="119"/>
      <c r="I29" s="50">
        <f t="shared" ref="I29:I38" si="14">G29+H29</f>
        <v>914.4</v>
      </c>
      <c r="J29" s="120">
        <v>351.3</v>
      </c>
      <c r="K29" s="117">
        <v>88.7</v>
      </c>
      <c r="L29" s="117">
        <v>696</v>
      </c>
      <c r="M29" s="118">
        <f t="shared" ref="M29:M38" si="15">SUM(J29:L29)</f>
        <v>1136</v>
      </c>
      <c r="N29" s="119"/>
      <c r="O29" s="50">
        <f t="shared" ref="O29:O38" si="16">M29+N29</f>
        <v>1136</v>
      </c>
      <c r="P29" s="120">
        <v>132.69999999999999</v>
      </c>
      <c r="Q29" s="117"/>
      <c r="R29" s="117">
        <v>503</v>
      </c>
      <c r="S29" s="118">
        <f t="shared" ref="S29:S38" si="17">SUM(P29:R29)</f>
        <v>635.70000000000005</v>
      </c>
      <c r="T29" s="119"/>
      <c r="U29" s="50">
        <f t="shared" ref="U29:U38" si="18">S29+T29</f>
        <v>635.70000000000005</v>
      </c>
      <c r="V29" s="120">
        <v>418</v>
      </c>
      <c r="W29" s="117"/>
      <c r="X29" s="117">
        <v>848</v>
      </c>
      <c r="Y29" s="118">
        <f t="shared" ref="Y29:Y38" si="19">SUM(V29:X29)</f>
        <v>1266</v>
      </c>
      <c r="Z29" s="119"/>
      <c r="AA29" s="50">
        <f t="shared" ref="AA29:AA38" si="20">Y29+Z29</f>
        <v>1266</v>
      </c>
      <c r="AB29" s="51">
        <f t="shared" si="12"/>
        <v>1.1144366197183098</v>
      </c>
      <c r="AC29" s="3"/>
      <c r="AD29" s="3"/>
    </row>
    <row r="30" spans="1:30" x14ac:dyDescent="0.25">
      <c r="A30" s="1"/>
      <c r="B30" s="52" t="s">
        <v>54</v>
      </c>
      <c r="C30" s="71" t="s">
        <v>55</v>
      </c>
      <c r="D30" s="121">
        <v>828</v>
      </c>
      <c r="E30" s="121"/>
      <c r="F30" s="121" t="s">
        <v>56</v>
      </c>
      <c r="G30" s="118">
        <f t="shared" si="13"/>
        <v>828</v>
      </c>
      <c r="H30" s="118"/>
      <c r="I30" s="50">
        <f t="shared" si="14"/>
        <v>828</v>
      </c>
      <c r="J30" s="122">
        <v>1975.2</v>
      </c>
      <c r="K30" s="121"/>
      <c r="L30" s="121"/>
      <c r="M30" s="118">
        <f t="shared" si="15"/>
        <v>1975.2</v>
      </c>
      <c r="N30" s="118"/>
      <c r="O30" s="50">
        <f t="shared" si="16"/>
        <v>1975.2</v>
      </c>
      <c r="P30" s="122">
        <v>560.4</v>
      </c>
      <c r="Q30" s="121"/>
      <c r="R30" s="121"/>
      <c r="S30" s="118">
        <f t="shared" si="17"/>
        <v>560.4</v>
      </c>
      <c r="T30" s="118"/>
      <c r="U30" s="50">
        <f t="shared" si="18"/>
        <v>560.4</v>
      </c>
      <c r="V30" s="122">
        <v>1275</v>
      </c>
      <c r="W30" s="121"/>
      <c r="X30" s="121"/>
      <c r="Y30" s="118">
        <f t="shared" si="19"/>
        <v>1275</v>
      </c>
      <c r="Z30" s="118"/>
      <c r="AA30" s="50">
        <f t="shared" si="20"/>
        <v>1275</v>
      </c>
      <c r="AB30" s="51">
        <f t="shared" si="12"/>
        <v>0.64550425273390033</v>
      </c>
      <c r="AC30" s="3"/>
      <c r="AD30" s="3"/>
    </row>
    <row r="31" spans="1:30" x14ac:dyDescent="0.25">
      <c r="A31" s="1"/>
      <c r="B31" s="52" t="s">
        <v>57</v>
      </c>
      <c r="C31" s="71" t="s">
        <v>58</v>
      </c>
      <c r="D31" s="121">
        <v>408.9</v>
      </c>
      <c r="E31" s="121">
        <v>30.4</v>
      </c>
      <c r="F31" s="121">
        <v>24.3</v>
      </c>
      <c r="G31" s="118">
        <f t="shared" si="13"/>
        <v>463.59999999999997</v>
      </c>
      <c r="H31" s="118"/>
      <c r="I31" s="50">
        <f t="shared" si="14"/>
        <v>463.59999999999997</v>
      </c>
      <c r="J31" s="122">
        <v>376</v>
      </c>
      <c r="K31" s="121">
        <v>45</v>
      </c>
      <c r="L31" s="121">
        <v>50.8</v>
      </c>
      <c r="M31" s="118">
        <f t="shared" si="15"/>
        <v>471.8</v>
      </c>
      <c r="N31" s="118"/>
      <c r="O31" s="50">
        <f t="shared" si="16"/>
        <v>471.8</v>
      </c>
      <c r="P31" s="122">
        <v>224</v>
      </c>
      <c r="Q31" s="121">
        <v>76.599999999999994</v>
      </c>
      <c r="R31" s="121">
        <v>24.5</v>
      </c>
      <c r="S31" s="118">
        <f t="shared" si="17"/>
        <v>325.10000000000002</v>
      </c>
      <c r="T31" s="118"/>
      <c r="U31" s="50">
        <f t="shared" si="18"/>
        <v>325.10000000000002</v>
      </c>
      <c r="V31" s="122">
        <v>409</v>
      </c>
      <c r="W31" s="121"/>
      <c r="X31" s="121">
        <v>65.8</v>
      </c>
      <c r="Y31" s="118">
        <f t="shared" si="19"/>
        <v>474.8</v>
      </c>
      <c r="Z31" s="118"/>
      <c r="AA31" s="50">
        <f t="shared" si="20"/>
        <v>474.8</v>
      </c>
      <c r="AB31" s="51">
        <f t="shared" si="12"/>
        <v>1.0063586265366682</v>
      </c>
      <c r="AC31" s="3"/>
      <c r="AD31" s="3"/>
    </row>
    <row r="32" spans="1:30" x14ac:dyDescent="0.25">
      <c r="A32" s="1"/>
      <c r="B32" s="52" t="s">
        <v>59</v>
      </c>
      <c r="C32" s="71" t="s">
        <v>60</v>
      </c>
      <c r="D32" s="123">
        <v>27.3</v>
      </c>
      <c r="E32" s="121">
        <v>16078.3</v>
      </c>
      <c r="F32" s="121">
        <v>31.3</v>
      </c>
      <c r="G32" s="118">
        <f t="shared" si="13"/>
        <v>16136.899999999998</v>
      </c>
      <c r="H32" s="118"/>
      <c r="I32" s="50">
        <f t="shared" si="14"/>
        <v>16136.899999999998</v>
      </c>
      <c r="J32" s="124">
        <v>7.7</v>
      </c>
      <c r="K32" s="121">
        <v>15844.9</v>
      </c>
      <c r="L32" s="121">
        <v>37</v>
      </c>
      <c r="M32" s="118">
        <f t="shared" si="15"/>
        <v>15889.6</v>
      </c>
      <c r="N32" s="118"/>
      <c r="O32" s="50">
        <f t="shared" si="16"/>
        <v>15889.6</v>
      </c>
      <c r="P32" s="124">
        <v>7.5</v>
      </c>
      <c r="Q32" s="121">
        <v>8023.3</v>
      </c>
      <c r="R32" s="121">
        <v>19</v>
      </c>
      <c r="S32" s="118">
        <f t="shared" si="17"/>
        <v>8049.8</v>
      </c>
      <c r="T32" s="118"/>
      <c r="U32" s="50">
        <f t="shared" si="18"/>
        <v>8049.8</v>
      </c>
      <c r="V32" s="124">
        <v>20.6</v>
      </c>
      <c r="W32" s="121">
        <v>16078.4</v>
      </c>
      <c r="X32" s="121">
        <v>40</v>
      </c>
      <c r="Y32" s="118">
        <f t="shared" si="19"/>
        <v>16139</v>
      </c>
      <c r="Z32" s="118"/>
      <c r="AA32" s="50">
        <f t="shared" si="20"/>
        <v>16139</v>
      </c>
      <c r="AB32" s="51">
        <f t="shared" si="12"/>
        <v>1.0156958010270869</v>
      </c>
      <c r="AC32" s="3"/>
      <c r="AD32" s="3"/>
    </row>
    <row r="33" spans="1:30" x14ac:dyDescent="0.25">
      <c r="A33" s="1"/>
      <c r="B33" s="52" t="s">
        <v>61</v>
      </c>
      <c r="C33" s="65" t="s">
        <v>62</v>
      </c>
      <c r="D33" s="123">
        <v>26.7</v>
      </c>
      <c r="E33" s="121">
        <v>15514.8</v>
      </c>
      <c r="F33" s="121">
        <v>31.3</v>
      </c>
      <c r="G33" s="118">
        <f t="shared" si="13"/>
        <v>15572.8</v>
      </c>
      <c r="H33" s="118"/>
      <c r="I33" s="50">
        <f t="shared" si="14"/>
        <v>15572.8</v>
      </c>
      <c r="J33" s="124">
        <v>7.5</v>
      </c>
      <c r="K33" s="121">
        <v>15474.8</v>
      </c>
      <c r="L33" s="121">
        <v>37</v>
      </c>
      <c r="M33" s="118">
        <f t="shared" si="15"/>
        <v>15519.3</v>
      </c>
      <c r="N33" s="118"/>
      <c r="O33" s="50">
        <f t="shared" si="16"/>
        <v>15519.3</v>
      </c>
      <c r="P33" s="124">
        <v>7.5</v>
      </c>
      <c r="Q33" s="121">
        <v>7792.1</v>
      </c>
      <c r="R33" s="121">
        <v>19</v>
      </c>
      <c r="S33" s="118">
        <f t="shared" si="17"/>
        <v>7818.6</v>
      </c>
      <c r="T33" s="118"/>
      <c r="U33" s="50">
        <f t="shared" si="18"/>
        <v>7818.6</v>
      </c>
      <c r="V33" s="124">
        <v>20.6</v>
      </c>
      <c r="W33" s="121">
        <v>15841.4</v>
      </c>
      <c r="X33" s="121">
        <v>40</v>
      </c>
      <c r="Y33" s="118">
        <f t="shared" si="19"/>
        <v>15902</v>
      </c>
      <c r="Z33" s="118"/>
      <c r="AA33" s="50">
        <f t="shared" si="20"/>
        <v>15902</v>
      </c>
      <c r="AB33" s="51">
        <f t="shared" si="12"/>
        <v>1.0246596173796498</v>
      </c>
      <c r="AC33" s="3"/>
      <c r="AD33" s="3"/>
    </row>
    <row r="34" spans="1:30" x14ac:dyDescent="0.25">
      <c r="A34" s="1"/>
      <c r="B34" s="52" t="s">
        <v>63</v>
      </c>
      <c r="C34" s="125" t="s">
        <v>64</v>
      </c>
      <c r="D34" s="123">
        <v>0.6</v>
      </c>
      <c r="E34" s="121">
        <v>563.5</v>
      </c>
      <c r="F34" s="121"/>
      <c r="G34" s="118">
        <f t="shared" si="13"/>
        <v>564.1</v>
      </c>
      <c r="H34" s="118"/>
      <c r="I34" s="50">
        <f t="shared" si="14"/>
        <v>564.1</v>
      </c>
      <c r="J34" s="124">
        <v>0.2</v>
      </c>
      <c r="K34" s="121">
        <v>370.1</v>
      </c>
      <c r="L34" s="121"/>
      <c r="M34" s="118">
        <f>SUM(J34:L34)</f>
        <v>370.3</v>
      </c>
      <c r="N34" s="118"/>
      <c r="O34" s="50">
        <f t="shared" si="16"/>
        <v>370.3</v>
      </c>
      <c r="P34" s="124" t="s">
        <v>56</v>
      </c>
      <c r="Q34" s="121">
        <v>231.2</v>
      </c>
      <c r="R34" s="121"/>
      <c r="S34" s="118">
        <f t="shared" si="17"/>
        <v>231.2</v>
      </c>
      <c r="T34" s="118"/>
      <c r="U34" s="50">
        <f t="shared" si="18"/>
        <v>231.2</v>
      </c>
      <c r="V34" s="124" t="s">
        <v>56</v>
      </c>
      <c r="W34" s="121">
        <v>237</v>
      </c>
      <c r="X34" s="121"/>
      <c r="Y34" s="118">
        <f t="shared" si="19"/>
        <v>237</v>
      </c>
      <c r="Z34" s="118"/>
      <c r="AA34" s="50">
        <f t="shared" si="20"/>
        <v>237</v>
      </c>
      <c r="AB34" s="51">
        <f t="shared" si="12"/>
        <v>0.64002160410477993</v>
      </c>
      <c r="AC34" s="3"/>
      <c r="AD34" s="3"/>
    </row>
    <row r="35" spans="1:30" x14ac:dyDescent="0.25">
      <c r="A35" s="1"/>
      <c r="B35" s="52" t="s">
        <v>65</v>
      </c>
      <c r="C35" s="71" t="s">
        <v>66</v>
      </c>
      <c r="D35" s="123">
        <v>8.3000000000000007</v>
      </c>
      <c r="E35" s="121">
        <v>5200.1000000000004</v>
      </c>
      <c r="F35" s="121"/>
      <c r="G35" s="118">
        <f t="shared" si="13"/>
        <v>5208.4000000000005</v>
      </c>
      <c r="H35" s="118"/>
      <c r="I35" s="50">
        <f t="shared" si="14"/>
        <v>5208.4000000000005</v>
      </c>
      <c r="J35" s="124">
        <v>2.5</v>
      </c>
      <c r="K35" s="121">
        <v>5196.6000000000004</v>
      </c>
      <c r="L35" s="121"/>
      <c r="M35" s="118">
        <f t="shared" si="15"/>
        <v>5199.1000000000004</v>
      </c>
      <c r="N35" s="118"/>
      <c r="O35" s="50">
        <f t="shared" si="16"/>
        <v>5199.1000000000004</v>
      </c>
      <c r="P35" s="124">
        <v>2.5</v>
      </c>
      <c r="Q35" s="121">
        <v>2551</v>
      </c>
      <c r="R35" s="121"/>
      <c r="S35" s="118">
        <f t="shared" si="17"/>
        <v>2553.5</v>
      </c>
      <c r="T35" s="118"/>
      <c r="U35" s="50">
        <f t="shared" si="18"/>
        <v>2553.5</v>
      </c>
      <c r="V35" s="124">
        <v>7.4</v>
      </c>
      <c r="W35" s="121">
        <v>5354.4</v>
      </c>
      <c r="X35" s="121"/>
      <c r="Y35" s="118">
        <f t="shared" si="19"/>
        <v>5361.7999999999993</v>
      </c>
      <c r="Z35" s="118"/>
      <c r="AA35" s="50">
        <f t="shared" si="20"/>
        <v>5361.7999999999993</v>
      </c>
      <c r="AB35" s="51">
        <f t="shared" si="12"/>
        <v>1.0312938777865397</v>
      </c>
      <c r="AC35" s="3"/>
      <c r="AD35" s="3"/>
    </row>
    <row r="36" spans="1:30" x14ac:dyDescent="0.25">
      <c r="A36" s="1"/>
      <c r="B36" s="52" t="s">
        <v>67</v>
      </c>
      <c r="C36" s="71" t="s">
        <v>68</v>
      </c>
      <c r="D36" s="121" t="s">
        <v>56</v>
      </c>
      <c r="E36" s="121"/>
      <c r="F36" s="121"/>
      <c r="G36" s="118">
        <f t="shared" si="13"/>
        <v>0</v>
      </c>
      <c r="H36" s="118"/>
      <c r="I36" s="50">
        <f t="shared" si="14"/>
        <v>0</v>
      </c>
      <c r="J36" s="122"/>
      <c r="K36" s="121"/>
      <c r="L36" s="121"/>
      <c r="M36" s="118">
        <f t="shared" si="15"/>
        <v>0</v>
      </c>
      <c r="N36" s="118"/>
      <c r="O36" s="50">
        <f t="shared" si="16"/>
        <v>0</v>
      </c>
      <c r="P36" s="122"/>
      <c r="Q36" s="121"/>
      <c r="R36" s="121"/>
      <c r="S36" s="118">
        <f t="shared" si="17"/>
        <v>0</v>
      </c>
      <c r="T36" s="118"/>
      <c r="U36" s="50">
        <f t="shared" si="18"/>
        <v>0</v>
      </c>
      <c r="V36" s="122"/>
      <c r="W36" s="121"/>
      <c r="X36" s="121"/>
      <c r="Y36" s="118">
        <f t="shared" si="19"/>
        <v>0</v>
      </c>
      <c r="Z36" s="118"/>
      <c r="AA36" s="50">
        <f t="shared" si="20"/>
        <v>0</v>
      </c>
      <c r="AB36" s="51" t="e">
        <f t="shared" si="12"/>
        <v>#DIV/0!</v>
      </c>
      <c r="AC36" s="3"/>
      <c r="AD36" s="3"/>
    </row>
    <row r="37" spans="1:30" x14ac:dyDescent="0.25">
      <c r="A37" s="1"/>
      <c r="B37" s="52" t="s">
        <v>69</v>
      </c>
      <c r="C37" s="71" t="s">
        <v>70</v>
      </c>
      <c r="D37" s="121">
        <v>402.6</v>
      </c>
      <c r="E37" s="121"/>
      <c r="F37" s="121"/>
      <c r="G37" s="118">
        <f t="shared" si="13"/>
        <v>402.6</v>
      </c>
      <c r="H37" s="118"/>
      <c r="I37" s="50">
        <f t="shared" si="14"/>
        <v>402.6</v>
      </c>
      <c r="J37" s="122">
        <v>409.4</v>
      </c>
      <c r="K37" s="121"/>
      <c r="L37" s="121"/>
      <c r="M37" s="118">
        <f t="shared" si="15"/>
        <v>409.4</v>
      </c>
      <c r="N37" s="118"/>
      <c r="O37" s="50">
        <f t="shared" si="16"/>
        <v>409.4</v>
      </c>
      <c r="P37" s="122">
        <v>218.8</v>
      </c>
      <c r="Q37" s="121"/>
      <c r="R37" s="121"/>
      <c r="S37" s="118">
        <f t="shared" si="17"/>
        <v>218.8</v>
      </c>
      <c r="T37" s="118"/>
      <c r="U37" s="50">
        <f t="shared" si="18"/>
        <v>218.8</v>
      </c>
      <c r="V37" s="122">
        <v>457.2</v>
      </c>
      <c r="W37" s="121"/>
      <c r="X37" s="121"/>
      <c r="Y37" s="118">
        <f t="shared" si="19"/>
        <v>457.2</v>
      </c>
      <c r="Z37" s="118"/>
      <c r="AA37" s="50">
        <f t="shared" si="20"/>
        <v>457.2</v>
      </c>
      <c r="AB37" s="51">
        <f t="shared" si="12"/>
        <v>1.1167562286272594</v>
      </c>
      <c r="AC37" s="3"/>
      <c r="AD37" s="3"/>
    </row>
    <row r="38" spans="1:30" ht="15.75" thickBot="1" x14ac:dyDescent="0.3">
      <c r="A38" s="1"/>
      <c r="B38" s="126" t="s">
        <v>71</v>
      </c>
      <c r="C38" s="127" t="s">
        <v>72</v>
      </c>
      <c r="D38" s="128">
        <v>236.4</v>
      </c>
      <c r="E38" s="128">
        <v>135.80000000000001</v>
      </c>
      <c r="F38" s="128">
        <v>180.9</v>
      </c>
      <c r="G38" s="118">
        <f t="shared" si="13"/>
        <v>553.1</v>
      </c>
      <c r="H38" s="129"/>
      <c r="I38" s="80">
        <f t="shared" si="14"/>
        <v>553.1</v>
      </c>
      <c r="J38" s="130">
        <v>202.3</v>
      </c>
      <c r="K38" s="128">
        <v>115</v>
      </c>
      <c r="L38" s="128">
        <v>108.2</v>
      </c>
      <c r="M38" s="129">
        <f t="shared" si="15"/>
        <v>425.5</v>
      </c>
      <c r="N38" s="129"/>
      <c r="O38" s="80">
        <f t="shared" si="16"/>
        <v>425.5</v>
      </c>
      <c r="P38" s="130">
        <v>34</v>
      </c>
      <c r="Q38" s="128">
        <v>156.6</v>
      </c>
      <c r="R38" s="128">
        <v>39.4</v>
      </c>
      <c r="S38" s="129">
        <f t="shared" si="17"/>
        <v>230</v>
      </c>
      <c r="T38" s="129"/>
      <c r="U38" s="80">
        <f t="shared" si="18"/>
        <v>230</v>
      </c>
      <c r="V38" s="130">
        <v>277.10000000000002</v>
      </c>
      <c r="W38" s="128">
        <v>319.2</v>
      </c>
      <c r="X38" s="128">
        <v>150.69999999999999</v>
      </c>
      <c r="Y38" s="129">
        <f t="shared" si="19"/>
        <v>747</v>
      </c>
      <c r="Z38" s="129"/>
      <c r="AA38" s="80">
        <f t="shared" si="20"/>
        <v>747</v>
      </c>
      <c r="AB38" s="81">
        <f t="shared" si="12"/>
        <v>1.7555816686251469</v>
      </c>
      <c r="AC38" s="3"/>
      <c r="AD38" s="3"/>
    </row>
    <row r="39" spans="1:30" ht="15.75" thickBot="1" x14ac:dyDescent="0.3">
      <c r="A39" s="1"/>
      <c r="B39" s="82" t="s">
        <v>73</v>
      </c>
      <c r="C39" s="131" t="s">
        <v>74</v>
      </c>
      <c r="D39" s="132">
        <f>SUM(D35:D38)+SUM(D28:D32)</f>
        <v>2246.7999999999997</v>
      </c>
      <c r="E39" s="132">
        <f>SUM(E35:E38)+SUM(E28:E32)</f>
        <v>21455.8</v>
      </c>
      <c r="F39" s="132">
        <f>SUM(F35:F38)+SUM(F28:F32)</f>
        <v>928.19999999999993</v>
      </c>
      <c r="G39" s="133">
        <f>SUM(D39:F39)</f>
        <v>24630.799999999999</v>
      </c>
      <c r="H39" s="134">
        <f>SUM(H28:H32)+SUM(H35:H38)</f>
        <v>0</v>
      </c>
      <c r="I39" s="135">
        <f>SUM(I35:I38)+SUM(I28:I32)</f>
        <v>24630.799999999999</v>
      </c>
      <c r="J39" s="132">
        <f>SUM(J35:J38)+SUM(J28:J32)</f>
        <v>3452.3999999999996</v>
      </c>
      <c r="K39" s="132">
        <f>SUM(K35:K38)+SUM(K28:K32)</f>
        <v>21290.2</v>
      </c>
      <c r="L39" s="132">
        <f>SUM(L35:L38)+SUM(L28:L32)</f>
        <v>892</v>
      </c>
      <c r="M39" s="133">
        <f>SUM(J39:L39)</f>
        <v>25634.6</v>
      </c>
      <c r="N39" s="134">
        <f>SUM(N28:N32)+SUM(N35:N38)</f>
        <v>0</v>
      </c>
      <c r="O39" s="135">
        <f>SUM(O35:O38)+SUM(O28:O32)</f>
        <v>25634.6</v>
      </c>
      <c r="P39" s="132">
        <f>SUM(P35:P38)+SUM(P28:P32)</f>
        <v>1200.2</v>
      </c>
      <c r="Q39" s="132">
        <f>SUM(Q35:Q38)+SUM(Q28:Q32)</f>
        <v>10807.5</v>
      </c>
      <c r="R39" s="132">
        <f>SUM(R35:R38)+SUM(R28:R32)</f>
        <v>585.9</v>
      </c>
      <c r="S39" s="133">
        <f>SUM(P39:R39)</f>
        <v>12593.6</v>
      </c>
      <c r="T39" s="134">
        <f>SUM(T28:T32)+SUM(T35:T38)</f>
        <v>0</v>
      </c>
      <c r="U39" s="135">
        <f>SUM(U35:U38)+SUM(U28:U32)</f>
        <v>12593.599999999999</v>
      </c>
      <c r="V39" s="132">
        <f>SUM(V35:V38)+SUM(V28:V32)</f>
        <v>3370</v>
      </c>
      <c r="W39" s="132">
        <f>SUM(W35:W38)+SUM(W28:W32)</f>
        <v>21752</v>
      </c>
      <c r="X39" s="132">
        <f>SUM(X35:X38)+SUM(X28:X32)</f>
        <v>1104.5</v>
      </c>
      <c r="Y39" s="133">
        <f>SUM(V39:X39)</f>
        <v>26226.5</v>
      </c>
      <c r="Z39" s="134">
        <f>SUM(Z28:Z32)+SUM(Z35:Z38)</f>
        <v>0</v>
      </c>
      <c r="AA39" s="135">
        <f>SUM(AA35:AA38)+SUM(AA28:AA32)</f>
        <v>26226.5</v>
      </c>
      <c r="AB39" s="136">
        <f t="shared" si="12"/>
        <v>1.0230898863255133</v>
      </c>
      <c r="AC39" s="3"/>
      <c r="AD39" s="3"/>
    </row>
    <row r="40" spans="1:30" ht="19.5" thickBot="1" x14ac:dyDescent="0.35">
      <c r="A40" s="1"/>
      <c r="B40" s="137" t="s">
        <v>75</v>
      </c>
      <c r="C40" s="138" t="s">
        <v>76</v>
      </c>
      <c r="D40" s="139">
        <f t="shared" ref="D40:AA40" si="21">D24-D39</f>
        <v>10.600000000000364</v>
      </c>
      <c r="E40" s="139">
        <f t="shared" si="21"/>
        <v>0</v>
      </c>
      <c r="F40" s="139">
        <f t="shared" si="21"/>
        <v>0</v>
      </c>
      <c r="G40" s="140">
        <f t="shared" si="21"/>
        <v>10.600000000002183</v>
      </c>
      <c r="H40" s="140">
        <f t="shared" si="21"/>
        <v>0</v>
      </c>
      <c r="I40" s="141">
        <f t="shared" si="21"/>
        <v>10.599999999998545</v>
      </c>
      <c r="J40" s="139">
        <f t="shared" si="21"/>
        <v>0</v>
      </c>
      <c r="K40" s="139">
        <f t="shared" si="21"/>
        <v>0</v>
      </c>
      <c r="L40" s="139">
        <f t="shared" si="21"/>
        <v>0</v>
      </c>
      <c r="M40" s="140">
        <f t="shared" si="21"/>
        <v>0</v>
      </c>
      <c r="N40" s="140">
        <f t="shared" si="21"/>
        <v>0</v>
      </c>
      <c r="O40" s="141">
        <f t="shared" si="21"/>
        <v>0</v>
      </c>
      <c r="P40" s="139">
        <f t="shared" si="21"/>
        <v>96.900000000000091</v>
      </c>
      <c r="Q40" s="139">
        <f t="shared" si="21"/>
        <v>0</v>
      </c>
      <c r="R40" s="139">
        <f t="shared" si="21"/>
        <v>100.10000000000002</v>
      </c>
      <c r="S40" s="140">
        <f t="shared" si="21"/>
        <v>197</v>
      </c>
      <c r="T40" s="140">
        <f t="shared" si="21"/>
        <v>0</v>
      </c>
      <c r="U40" s="141">
        <f t="shared" si="21"/>
        <v>197</v>
      </c>
      <c r="V40" s="139">
        <f t="shared" si="21"/>
        <v>0</v>
      </c>
      <c r="W40" s="139">
        <f t="shared" si="21"/>
        <v>0</v>
      </c>
      <c r="X40" s="139">
        <f t="shared" si="21"/>
        <v>0</v>
      </c>
      <c r="Y40" s="140">
        <f t="shared" si="21"/>
        <v>0</v>
      </c>
      <c r="Z40" s="140">
        <f t="shared" si="21"/>
        <v>0</v>
      </c>
      <c r="AA40" s="141">
        <f t="shared" si="21"/>
        <v>0</v>
      </c>
      <c r="AB40" s="142" t="e">
        <f t="shared" si="12"/>
        <v>#DIV/0!</v>
      </c>
      <c r="AC40" s="3"/>
      <c r="AD40" s="3"/>
    </row>
    <row r="41" spans="1:30" ht="15.75" thickBot="1" x14ac:dyDescent="0.3">
      <c r="A41" s="1"/>
      <c r="B41" s="143" t="s">
        <v>77</v>
      </c>
      <c r="C41" s="144" t="s">
        <v>78</v>
      </c>
      <c r="D41" s="145"/>
      <c r="E41" s="146"/>
      <c r="F41" s="146"/>
      <c r="G41" s="147"/>
      <c r="H41" s="148"/>
      <c r="I41" s="149">
        <f>I40-D16</f>
        <v>-2169.9000000000015</v>
      </c>
      <c r="J41" s="145"/>
      <c r="K41" s="146"/>
      <c r="L41" s="146"/>
      <c r="M41" s="147"/>
      <c r="N41" s="150"/>
      <c r="O41" s="149">
        <f>O40-J16</f>
        <v>-2375</v>
      </c>
      <c r="P41" s="145"/>
      <c r="Q41" s="146"/>
      <c r="R41" s="146"/>
      <c r="S41" s="147"/>
      <c r="T41" s="150"/>
      <c r="U41" s="149">
        <f>U40-P16</f>
        <v>-992.90000000000009</v>
      </c>
      <c r="V41" s="145"/>
      <c r="W41" s="146"/>
      <c r="X41" s="146"/>
      <c r="Y41" s="147"/>
      <c r="Z41" s="150"/>
      <c r="AA41" s="149">
        <f>AA40-V16</f>
        <v>-3245</v>
      </c>
      <c r="AB41" s="51">
        <f t="shared" si="12"/>
        <v>1.3663157894736842</v>
      </c>
      <c r="AC41" s="3"/>
      <c r="AD41" s="3"/>
    </row>
    <row r="42" spans="1:30" s="157" customFormat="1" ht="8.25" customHeight="1" thickBot="1" x14ac:dyDescent="0.3">
      <c r="A42" s="151"/>
      <c r="B42" s="152"/>
      <c r="C42" s="153"/>
      <c r="D42" s="154"/>
      <c r="E42" s="155"/>
      <c r="F42" s="155"/>
      <c r="G42" s="151"/>
      <c r="H42" s="155"/>
      <c r="I42" s="155"/>
      <c r="J42" s="154"/>
      <c r="K42" s="155"/>
      <c r="L42" s="155"/>
      <c r="M42" s="151"/>
      <c r="N42" s="155"/>
      <c r="O42" s="155"/>
      <c r="P42" s="155"/>
      <c r="Q42" s="155"/>
      <c r="R42" s="155"/>
      <c r="S42" s="155"/>
      <c r="T42" s="155"/>
      <c r="U42" s="155"/>
      <c r="V42" s="156"/>
      <c r="W42" s="156"/>
      <c r="X42" s="156"/>
      <c r="Y42" s="156"/>
      <c r="Z42" s="156"/>
      <c r="AA42" s="156"/>
      <c r="AB42" s="156"/>
      <c r="AC42" s="156"/>
      <c r="AD42" s="156"/>
    </row>
    <row r="43" spans="1:30" s="157" customFormat="1" ht="15.75" customHeight="1" thickBot="1" x14ac:dyDescent="0.3">
      <c r="A43" s="151"/>
      <c r="B43" s="158"/>
      <c r="C43" s="159" t="s">
        <v>79</v>
      </c>
      <c r="D43" s="160" t="s">
        <v>80</v>
      </c>
      <c r="E43" s="161" t="s">
        <v>81</v>
      </c>
      <c r="F43" s="162" t="s">
        <v>82</v>
      </c>
      <c r="G43" s="155"/>
      <c r="H43" s="155"/>
      <c r="I43" s="163"/>
      <c r="J43" s="160" t="s">
        <v>80</v>
      </c>
      <c r="K43" s="161" t="s">
        <v>81</v>
      </c>
      <c r="L43" s="162" t="s">
        <v>82</v>
      </c>
      <c r="M43" s="155"/>
      <c r="N43" s="155"/>
      <c r="O43" s="155"/>
      <c r="P43" s="160" t="s">
        <v>80</v>
      </c>
      <c r="Q43" s="161" t="s">
        <v>81</v>
      </c>
      <c r="R43" s="162" t="s">
        <v>82</v>
      </c>
      <c r="S43" s="156"/>
      <c r="T43" s="156"/>
      <c r="U43" s="156"/>
      <c r="V43" s="160" t="s">
        <v>80</v>
      </c>
      <c r="W43" s="161" t="s">
        <v>81</v>
      </c>
      <c r="X43" s="162" t="s">
        <v>82</v>
      </c>
      <c r="Y43" s="156"/>
      <c r="Z43" s="156"/>
      <c r="AA43" s="156"/>
      <c r="AB43" s="156"/>
      <c r="AC43" s="156"/>
      <c r="AD43" s="156"/>
    </row>
    <row r="44" spans="1:30" ht="15.75" thickBot="1" x14ac:dyDescent="0.3">
      <c r="A44" s="1"/>
      <c r="B44" s="158"/>
      <c r="C44" s="164"/>
      <c r="D44" s="165">
        <v>267.39999999999998</v>
      </c>
      <c r="E44" s="166">
        <v>267.39999999999998</v>
      </c>
      <c r="F44" s="167">
        <v>0</v>
      </c>
      <c r="G44" s="155"/>
      <c r="H44" s="155"/>
      <c r="I44" s="163"/>
      <c r="J44" s="165">
        <v>267.39999999999998</v>
      </c>
      <c r="K44" s="166">
        <v>267.39999999999998</v>
      </c>
      <c r="L44" s="167">
        <v>0</v>
      </c>
      <c r="M44" s="168"/>
      <c r="N44" s="168"/>
      <c r="O44" s="168"/>
      <c r="P44" s="165">
        <v>133</v>
      </c>
      <c r="Q44" s="166">
        <v>133</v>
      </c>
      <c r="R44" s="167">
        <v>0</v>
      </c>
      <c r="S44" s="3"/>
      <c r="T44" s="3"/>
      <c r="U44" s="3"/>
      <c r="V44" s="165">
        <v>267.39999999999998</v>
      </c>
      <c r="W44" s="166">
        <v>267.39999999999998</v>
      </c>
      <c r="X44" s="167">
        <v>0</v>
      </c>
      <c r="Y44" s="3"/>
      <c r="Z44" s="3"/>
      <c r="AA44" s="3"/>
      <c r="AB44" s="3"/>
      <c r="AC44" s="3"/>
      <c r="AD44" s="3"/>
    </row>
    <row r="45" spans="1:30" s="157" customFormat="1" ht="8.25" customHeight="1" thickBot="1" x14ac:dyDescent="0.3">
      <c r="A45" s="151"/>
      <c r="B45" s="158"/>
      <c r="C45" s="153"/>
      <c r="D45" s="168"/>
      <c r="E45" s="155"/>
      <c r="F45" s="155"/>
      <c r="G45" s="155"/>
      <c r="H45" s="155"/>
      <c r="I45" s="163"/>
      <c r="J45" s="155"/>
      <c r="K45" s="155"/>
      <c r="L45" s="155"/>
      <c r="M45" s="155"/>
      <c r="N45" s="155"/>
      <c r="O45" s="163"/>
      <c r="P45" s="163"/>
      <c r="Q45" s="163"/>
      <c r="R45" s="163"/>
      <c r="S45" s="163"/>
      <c r="T45" s="163"/>
      <c r="U45" s="163"/>
      <c r="V45" s="156"/>
      <c r="W45" s="156"/>
      <c r="X45" s="156"/>
      <c r="Y45" s="156"/>
      <c r="Z45" s="156"/>
      <c r="AA45" s="156"/>
      <c r="AB45" s="156"/>
      <c r="AC45" s="156"/>
      <c r="AD45" s="156"/>
    </row>
    <row r="46" spans="1:30" s="157" customFormat="1" ht="37.5" customHeight="1" thickBot="1" x14ac:dyDescent="0.3">
      <c r="A46" s="151"/>
      <c r="B46" s="158"/>
      <c r="C46" s="159" t="s">
        <v>83</v>
      </c>
      <c r="D46" s="169" t="s">
        <v>84</v>
      </c>
      <c r="E46" s="170" t="s">
        <v>85</v>
      </c>
      <c r="F46" s="155"/>
      <c r="G46" s="155"/>
      <c r="H46" s="155"/>
      <c r="I46" s="163"/>
      <c r="J46" s="169" t="s">
        <v>84</v>
      </c>
      <c r="K46" s="170" t="s">
        <v>85</v>
      </c>
      <c r="L46" s="171"/>
      <c r="M46" s="171"/>
      <c r="N46" s="156"/>
      <c r="O46" s="156"/>
      <c r="P46" s="169" t="s">
        <v>84</v>
      </c>
      <c r="Q46" s="170" t="s">
        <v>85</v>
      </c>
      <c r="R46" s="156"/>
      <c r="S46" s="156"/>
      <c r="T46" s="156"/>
      <c r="U46" s="156"/>
      <c r="V46" s="169" t="s">
        <v>84</v>
      </c>
      <c r="W46" s="170" t="s">
        <v>85</v>
      </c>
      <c r="X46" s="156"/>
      <c r="Y46" s="156"/>
      <c r="Z46" s="156"/>
      <c r="AA46" s="156"/>
      <c r="AB46" s="156"/>
      <c r="AC46" s="156"/>
      <c r="AD46" s="156"/>
    </row>
    <row r="47" spans="1:30" ht="15.75" thickBot="1" x14ac:dyDescent="0.3">
      <c r="A47" s="1"/>
      <c r="B47" s="172"/>
      <c r="C47" s="173"/>
      <c r="D47" s="165">
        <v>0</v>
      </c>
      <c r="E47" s="174">
        <v>0</v>
      </c>
      <c r="F47" s="155"/>
      <c r="G47" s="155"/>
      <c r="H47" s="155"/>
      <c r="I47" s="163"/>
      <c r="J47" s="165">
        <v>0</v>
      </c>
      <c r="K47" s="174">
        <v>0</v>
      </c>
      <c r="L47" s="175"/>
      <c r="M47" s="175"/>
      <c r="N47" s="3"/>
      <c r="O47" s="3"/>
      <c r="P47" s="165">
        <v>383.9</v>
      </c>
      <c r="Q47" s="174">
        <v>150</v>
      </c>
      <c r="R47" s="3"/>
      <c r="S47" s="3"/>
      <c r="T47" s="3"/>
      <c r="U47" s="3"/>
      <c r="V47" s="165">
        <v>0</v>
      </c>
      <c r="W47" s="17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72"/>
      <c r="C48" s="153"/>
      <c r="D48" s="155"/>
      <c r="E48" s="155"/>
      <c r="F48" s="155"/>
      <c r="G48" s="155"/>
      <c r="H48" s="155"/>
      <c r="I48" s="163"/>
      <c r="J48" s="155"/>
      <c r="K48" s="155"/>
      <c r="L48" s="155"/>
      <c r="M48" s="155"/>
      <c r="N48" s="155"/>
      <c r="O48" s="163"/>
      <c r="P48" s="163"/>
      <c r="Q48" s="163"/>
      <c r="R48" s="163"/>
      <c r="S48" s="163"/>
      <c r="T48" s="163"/>
      <c r="U48" s="16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72"/>
      <c r="C49" s="176" t="s">
        <v>86</v>
      </c>
      <c r="D49" s="177" t="s">
        <v>87</v>
      </c>
      <c r="E49" s="177" t="s">
        <v>88</v>
      </c>
      <c r="F49" s="177" t="s">
        <v>89</v>
      </c>
      <c r="G49" s="177" t="s">
        <v>90</v>
      </c>
      <c r="H49" s="155"/>
      <c r="I49" s="3"/>
      <c r="J49" s="177" t="s">
        <v>87</v>
      </c>
      <c r="K49" s="177" t="s">
        <v>88</v>
      </c>
      <c r="L49" s="177" t="s">
        <v>89</v>
      </c>
      <c r="M49" s="177" t="s">
        <v>91</v>
      </c>
      <c r="N49" s="3"/>
      <c r="O49" s="3"/>
      <c r="P49" s="177" t="s">
        <v>87</v>
      </c>
      <c r="Q49" s="177" t="s">
        <v>88</v>
      </c>
      <c r="R49" s="177" t="s">
        <v>89</v>
      </c>
      <c r="S49" s="177" t="s">
        <v>91</v>
      </c>
      <c r="T49" s="3"/>
      <c r="U49" s="3"/>
      <c r="V49" s="177" t="s">
        <v>92</v>
      </c>
      <c r="W49" s="177" t="s">
        <v>88</v>
      </c>
      <c r="X49" s="177" t="s">
        <v>89</v>
      </c>
      <c r="Y49" s="177" t="s">
        <v>91</v>
      </c>
      <c r="Z49" s="3"/>
      <c r="AA49" s="3"/>
      <c r="AB49" s="3"/>
      <c r="AC49" s="3"/>
      <c r="AD49" s="3"/>
    </row>
    <row r="50" spans="1:30" x14ac:dyDescent="0.25">
      <c r="A50" s="1"/>
      <c r="B50" s="172"/>
      <c r="C50" s="178" t="s">
        <v>93</v>
      </c>
      <c r="D50" s="179"/>
      <c r="E50" s="179"/>
      <c r="F50" s="179"/>
      <c r="G50" s="180">
        <f>D50+E50-F50</f>
        <v>0</v>
      </c>
      <c r="H50" s="155"/>
      <c r="I50" s="3"/>
      <c r="J50" s="179"/>
      <c r="K50" s="179"/>
      <c r="L50" s="179"/>
      <c r="M50" s="180">
        <f>J50+K50-L50</f>
        <v>0</v>
      </c>
      <c r="N50" s="3"/>
      <c r="O50" s="3"/>
      <c r="P50" s="179"/>
      <c r="Q50" s="179"/>
      <c r="R50" s="179"/>
      <c r="S50" s="180">
        <f>P50+Q50-R50</f>
        <v>0</v>
      </c>
      <c r="T50" s="3"/>
      <c r="U50" s="3"/>
      <c r="V50" s="179"/>
      <c r="W50" s="179"/>
      <c r="X50" s="179"/>
      <c r="Y50" s="180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72"/>
      <c r="C51" s="178" t="s">
        <v>94</v>
      </c>
      <c r="D51" s="179">
        <v>781.9</v>
      </c>
      <c r="E51" s="179">
        <v>304.7</v>
      </c>
      <c r="F51" s="179">
        <v>732.5</v>
      </c>
      <c r="G51" s="180">
        <f t="shared" ref="G51:G54" si="22">D51+E51-F51</f>
        <v>354.09999999999991</v>
      </c>
      <c r="H51" s="155"/>
      <c r="I51" s="3"/>
      <c r="J51" s="179">
        <v>354.1</v>
      </c>
      <c r="K51" s="179">
        <v>61.5</v>
      </c>
      <c r="L51" s="179">
        <v>223.7</v>
      </c>
      <c r="M51" s="180">
        <f t="shared" ref="M51:M54" si="23">J51+K51-L51</f>
        <v>191.90000000000003</v>
      </c>
      <c r="N51" s="3"/>
      <c r="O51" s="3"/>
      <c r="P51" s="179">
        <v>354.1</v>
      </c>
      <c r="Q51" s="179">
        <v>61.5</v>
      </c>
      <c r="R51" s="179">
        <v>223.7</v>
      </c>
      <c r="S51" s="180">
        <f t="shared" ref="S51:S54" si="24">P51+Q51-R51</f>
        <v>191.90000000000003</v>
      </c>
      <c r="T51" s="3"/>
      <c r="U51" s="3"/>
      <c r="V51" s="179">
        <v>191.9</v>
      </c>
      <c r="W51" s="179"/>
      <c r="X51" s="179"/>
      <c r="Y51" s="180">
        <f t="shared" ref="Y51:Y54" si="25">V51+W51-X51</f>
        <v>191.9</v>
      </c>
      <c r="Z51" s="3"/>
      <c r="AA51" s="3"/>
      <c r="AB51" s="3"/>
      <c r="AC51" s="3"/>
      <c r="AD51" s="3"/>
    </row>
    <row r="52" spans="1:30" x14ac:dyDescent="0.25">
      <c r="A52" s="1"/>
      <c r="B52" s="172"/>
      <c r="C52" s="178" t="s">
        <v>95</v>
      </c>
      <c r="D52" s="179">
        <v>258.39999999999998</v>
      </c>
      <c r="E52" s="179">
        <v>568.5</v>
      </c>
      <c r="F52" s="179">
        <v>755.8</v>
      </c>
      <c r="G52" s="180">
        <f t="shared" si="22"/>
        <v>71.100000000000023</v>
      </c>
      <c r="H52" s="155"/>
      <c r="I52" s="3"/>
      <c r="J52" s="179">
        <v>71.099999999999994</v>
      </c>
      <c r="K52" s="179">
        <v>218.8</v>
      </c>
      <c r="L52" s="179">
        <v>133.5</v>
      </c>
      <c r="M52" s="180">
        <f t="shared" si="23"/>
        <v>156.39999999999998</v>
      </c>
      <c r="N52" s="3"/>
      <c r="O52" s="3"/>
      <c r="P52" s="179">
        <v>71.099999999999994</v>
      </c>
      <c r="Q52" s="179">
        <v>218.8</v>
      </c>
      <c r="R52" s="179">
        <v>133.5</v>
      </c>
      <c r="S52" s="180">
        <f t="shared" si="24"/>
        <v>156.39999999999998</v>
      </c>
      <c r="T52" s="3"/>
      <c r="U52" s="3"/>
      <c r="V52" s="179">
        <v>156.4</v>
      </c>
      <c r="W52" s="179">
        <v>457.2</v>
      </c>
      <c r="X52" s="179">
        <v>267.39999999999998</v>
      </c>
      <c r="Y52" s="180">
        <f t="shared" si="25"/>
        <v>346.20000000000005</v>
      </c>
      <c r="Z52" s="3"/>
      <c r="AA52" s="3"/>
      <c r="AB52" s="3"/>
      <c r="AC52" s="3"/>
      <c r="AD52" s="3"/>
    </row>
    <row r="53" spans="1:30" x14ac:dyDescent="0.25">
      <c r="A53" s="1"/>
      <c r="B53" s="172"/>
      <c r="C53" s="178" t="s">
        <v>96</v>
      </c>
      <c r="D53" s="179">
        <v>165</v>
      </c>
      <c r="E53" s="179">
        <v>14.4</v>
      </c>
      <c r="F53" s="179"/>
      <c r="G53" s="180">
        <f t="shared" si="22"/>
        <v>179.4</v>
      </c>
      <c r="H53" s="155"/>
      <c r="I53" s="3"/>
      <c r="J53" s="179">
        <v>179.4</v>
      </c>
      <c r="K53" s="179">
        <v>2.1</v>
      </c>
      <c r="L53" s="179"/>
      <c r="M53" s="180">
        <f t="shared" si="23"/>
        <v>181.5</v>
      </c>
      <c r="N53" s="3"/>
      <c r="O53" s="3"/>
      <c r="P53" s="179">
        <v>179.4</v>
      </c>
      <c r="Q53" s="179">
        <v>2.1</v>
      </c>
      <c r="R53" s="179"/>
      <c r="S53" s="180">
        <f t="shared" si="24"/>
        <v>181.5</v>
      </c>
      <c r="T53" s="3"/>
      <c r="U53" s="3"/>
      <c r="V53" s="179">
        <v>181.5</v>
      </c>
      <c r="W53" s="179"/>
      <c r="X53" s="179"/>
      <c r="Y53" s="180">
        <f t="shared" si="25"/>
        <v>181.5</v>
      </c>
      <c r="Z53" s="3"/>
      <c r="AA53" s="3"/>
      <c r="AB53" s="3"/>
      <c r="AC53" s="3"/>
      <c r="AD53" s="3"/>
    </row>
    <row r="54" spans="1:30" x14ac:dyDescent="0.25">
      <c r="A54" s="1"/>
      <c r="B54" s="172"/>
      <c r="C54" s="181" t="s">
        <v>97</v>
      </c>
      <c r="D54" s="179">
        <v>143.4</v>
      </c>
      <c r="E54" s="179">
        <v>313.5</v>
      </c>
      <c r="F54" s="179">
        <v>282.60000000000002</v>
      </c>
      <c r="G54" s="180">
        <f t="shared" si="22"/>
        <v>174.29999999999995</v>
      </c>
      <c r="H54" s="155"/>
      <c r="I54" s="3"/>
      <c r="J54" s="179">
        <v>174.3</v>
      </c>
      <c r="K54" s="179">
        <v>156.1</v>
      </c>
      <c r="L54" s="179">
        <v>166.8</v>
      </c>
      <c r="M54" s="180">
        <f t="shared" si="23"/>
        <v>163.59999999999997</v>
      </c>
      <c r="N54" s="3"/>
      <c r="O54" s="3"/>
      <c r="P54" s="179">
        <v>174.3</v>
      </c>
      <c r="Q54" s="179">
        <v>156.1</v>
      </c>
      <c r="R54" s="179">
        <v>166.8</v>
      </c>
      <c r="S54" s="180">
        <f t="shared" si="24"/>
        <v>163.59999999999997</v>
      </c>
      <c r="T54" s="3"/>
      <c r="U54" s="3"/>
      <c r="V54" s="179">
        <v>163.6</v>
      </c>
      <c r="W54" s="179">
        <v>316</v>
      </c>
      <c r="X54" s="179">
        <v>316</v>
      </c>
      <c r="Y54" s="180">
        <f t="shared" si="25"/>
        <v>163.60000000000002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72"/>
      <c r="C55" s="153"/>
      <c r="D55" s="155"/>
      <c r="E55" s="155"/>
      <c r="F55" s="155"/>
      <c r="G55" s="155"/>
      <c r="H55" s="155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72"/>
      <c r="C56" s="176" t="s">
        <v>98</v>
      </c>
      <c r="D56" s="177" t="s">
        <v>99</v>
      </c>
      <c r="E56" s="177" t="s">
        <v>100</v>
      </c>
      <c r="F56" s="155"/>
      <c r="G56" s="155"/>
      <c r="H56" s="155"/>
      <c r="I56" s="163"/>
      <c r="J56" s="177" t="s">
        <v>101</v>
      </c>
      <c r="K56" s="155"/>
      <c r="L56" s="155"/>
      <c r="M56" s="155"/>
      <c r="N56" s="155"/>
      <c r="O56" s="163"/>
      <c r="P56" s="177" t="s">
        <v>102</v>
      </c>
      <c r="Q56" s="163"/>
      <c r="R56" s="163"/>
      <c r="S56" s="163"/>
      <c r="T56" s="163"/>
      <c r="U56" s="163"/>
      <c r="V56" s="17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72"/>
      <c r="C57" s="178"/>
      <c r="D57" s="182">
        <v>36.630000000000003</v>
      </c>
      <c r="E57" s="182">
        <v>37.090000000000003</v>
      </c>
      <c r="F57" s="155"/>
      <c r="G57" s="155"/>
      <c r="H57" s="155"/>
      <c r="I57" s="163"/>
      <c r="J57" s="182">
        <v>38</v>
      </c>
      <c r="K57" s="155"/>
      <c r="L57" s="155"/>
      <c r="M57" s="155"/>
      <c r="N57" s="155"/>
      <c r="O57" s="163"/>
      <c r="P57" s="182">
        <v>40.42</v>
      </c>
      <c r="Q57" s="163"/>
      <c r="R57" s="163"/>
      <c r="S57" s="163"/>
      <c r="T57" s="163"/>
      <c r="U57" s="163"/>
      <c r="V57" s="182">
        <v>40.4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72"/>
      <c r="C58" s="153"/>
      <c r="D58" s="155"/>
      <c r="E58" s="155"/>
      <c r="F58" s="155"/>
      <c r="G58" s="155"/>
      <c r="H58" s="155"/>
      <c r="I58" s="163"/>
      <c r="J58" s="155"/>
      <c r="K58" s="155"/>
      <c r="L58" s="155"/>
      <c r="M58" s="155"/>
      <c r="N58" s="155"/>
      <c r="O58" s="163"/>
      <c r="P58" s="163"/>
      <c r="Q58" s="163"/>
      <c r="R58" s="163"/>
      <c r="S58" s="163"/>
      <c r="T58" s="163"/>
      <c r="U58" s="16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83" t="s">
        <v>103</v>
      </c>
      <c r="C59" s="184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6"/>
      <c r="W59" s="186"/>
      <c r="X59" s="186"/>
      <c r="Y59" s="186"/>
      <c r="Z59" s="186"/>
      <c r="AA59" s="186"/>
      <c r="AB59" s="187"/>
      <c r="AC59" s="3"/>
      <c r="AD59" s="3"/>
    </row>
    <row r="60" spans="1:30" x14ac:dyDescent="0.25">
      <c r="A60" s="1"/>
      <c r="B60" s="188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89"/>
      <c r="AC60" s="3"/>
      <c r="AD60" s="3"/>
    </row>
    <row r="61" spans="1:30" x14ac:dyDescent="0.25">
      <c r="A61" s="1"/>
      <c r="B61" s="190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57"/>
      <c r="W61" s="157"/>
      <c r="X61" s="157"/>
      <c r="Y61" s="157"/>
      <c r="Z61" s="157"/>
      <c r="AA61" s="157"/>
      <c r="AB61" s="189"/>
      <c r="AC61" s="3"/>
      <c r="AD61" s="3"/>
    </row>
    <row r="62" spans="1:30" x14ac:dyDescent="0.25">
      <c r="A62" s="1"/>
      <c r="B62" s="190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57"/>
      <c r="W62" s="157"/>
      <c r="X62" s="157"/>
      <c r="Y62" s="157"/>
      <c r="Z62" s="157"/>
      <c r="AA62" s="157"/>
      <c r="AB62" s="189"/>
      <c r="AC62" s="3"/>
      <c r="AD62" s="3"/>
    </row>
    <row r="63" spans="1:30" x14ac:dyDescent="0.25">
      <c r="A63" s="1"/>
      <c r="B63" s="190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57"/>
      <c r="W63" s="157"/>
      <c r="X63" s="157"/>
      <c r="Y63" s="157"/>
      <c r="Z63" s="157"/>
      <c r="AA63" s="157"/>
      <c r="AB63" s="189"/>
      <c r="AC63" s="3"/>
      <c r="AD63" s="3"/>
    </row>
    <row r="64" spans="1:30" x14ac:dyDescent="0.25">
      <c r="A64" s="1"/>
      <c r="B64" s="192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57"/>
      <c r="W64" s="157"/>
      <c r="X64" s="157"/>
      <c r="Y64" s="157"/>
      <c r="Z64" s="157"/>
      <c r="AA64" s="157"/>
      <c r="AB64" s="189"/>
      <c r="AC64" s="3"/>
      <c r="AD64" s="3"/>
    </row>
    <row r="65" spans="1:30" x14ac:dyDescent="0.25">
      <c r="A65" s="1"/>
      <c r="B65" s="192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57"/>
      <c r="W65" s="157"/>
      <c r="X65" s="157"/>
      <c r="Y65" s="157"/>
      <c r="Z65" s="157"/>
      <c r="AA65" s="157"/>
      <c r="AB65" s="189"/>
      <c r="AC65" s="3"/>
      <c r="AD65" s="3"/>
    </row>
    <row r="66" spans="1:30" x14ac:dyDescent="0.25">
      <c r="A66" s="1"/>
      <c r="B66" s="192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57"/>
      <c r="W66" s="157"/>
      <c r="X66" s="157"/>
      <c r="Y66" s="157"/>
      <c r="Z66" s="157"/>
      <c r="AA66" s="157"/>
      <c r="AB66" s="189"/>
      <c r="AC66" s="3"/>
      <c r="AD66" s="3"/>
    </row>
    <row r="67" spans="1:30" x14ac:dyDescent="0.25">
      <c r="A67" s="1"/>
      <c r="B67" s="192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57"/>
      <c r="W67" s="157"/>
      <c r="X67" s="157"/>
      <c r="Y67" s="157"/>
      <c r="Z67" s="157"/>
      <c r="AA67" s="157"/>
      <c r="AB67" s="189"/>
      <c r="AC67" s="3"/>
      <c r="AD67" s="3"/>
    </row>
    <row r="68" spans="1:30" x14ac:dyDescent="0.25">
      <c r="A68" s="1"/>
      <c r="B68" s="192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57"/>
      <c r="W68" s="157"/>
      <c r="X68" s="157"/>
      <c r="Y68" s="157"/>
      <c r="Z68" s="157"/>
      <c r="AA68" s="157"/>
      <c r="AB68" s="189"/>
      <c r="AC68" s="3"/>
      <c r="AD68" s="3"/>
    </row>
    <row r="69" spans="1:30" x14ac:dyDescent="0.25">
      <c r="A69" s="1"/>
      <c r="B69" s="192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57"/>
      <c r="W69" s="157"/>
      <c r="X69" s="157"/>
      <c r="Y69" s="157"/>
      <c r="Z69" s="157"/>
      <c r="AA69" s="157"/>
      <c r="AB69" s="189"/>
      <c r="AC69" s="3"/>
      <c r="AD69" s="3"/>
    </row>
    <row r="70" spans="1:30" x14ac:dyDescent="0.25">
      <c r="A70" s="1"/>
      <c r="B70" s="192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57"/>
      <c r="W70" s="157"/>
      <c r="X70" s="157"/>
      <c r="Y70" s="157"/>
      <c r="Z70" s="157"/>
      <c r="AA70" s="157"/>
      <c r="AB70" s="189"/>
      <c r="AC70" s="3"/>
      <c r="AD70" s="3"/>
    </row>
    <row r="71" spans="1:30" x14ac:dyDescent="0.25">
      <c r="A71" s="1"/>
      <c r="B71" s="19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57"/>
      <c r="W71" s="157"/>
      <c r="X71" s="157"/>
      <c r="Y71" s="157"/>
      <c r="Z71" s="157"/>
      <c r="AA71" s="157"/>
      <c r="AB71" s="189"/>
      <c r="AC71" s="3"/>
      <c r="AD71" s="3"/>
    </row>
    <row r="72" spans="1:30" x14ac:dyDescent="0.25">
      <c r="A72" s="1"/>
      <c r="B72" s="192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57"/>
      <c r="W72" s="157"/>
      <c r="X72" s="157"/>
      <c r="Y72" s="157"/>
      <c r="Z72" s="157"/>
      <c r="AA72" s="157"/>
      <c r="AB72" s="189"/>
      <c r="AC72" s="3"/>
      <c r="AD72" s="3"/>
    </row>
    <row r="73" spans="1:30" x14ac:dyDescent="0.25">
      <c r="A73" s="1"/>
      <c r="B73" s="192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57"/>
      <c r="W73" s="157"/>
      <c r="X73" s="157"/>
      <c r="Y73" s="157"/>
      <c r="Z73" s="157"/>
      <c r="AA73" s="157"/>
      <c r="AB73" s="189"/>
      <c r="AC73" s="3"/>
      <c r="AD73" s="3"/>
    </row>
    <row r="74" spans="1:30" x14ac:dyDescent="0.25">
      <c r="A74" s="1"/>
      <c r="B74" s="192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57"/>
      <c r="W74" s="157"/>
      <c r="X74" s="157"/>
      <c r="Y74" s="157"/>
      <c r="Z74" s="157"/>
      <c r="AA74" s="157"/>
      <c r="AB74" s="189"/>
      <c r="AC74" s="3"/>
      <c r="AD74" s="3"/>
    </row>
    <row r="75" spans="1:30" x14ac:dyDescent="0.25">
      <c r="A75" s="1"/>
      <c r="B75" s="192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57"/>
      <c r="W75" s="157"/>
      <c r="X75" s="157"/>
      <c r="Y75" s="157"/>
      <c r="Z75" s="157"/>
      <c r="AA75" s="157"/>
      <c r="AB75" s="189"/>
      <c r="AC75" s="3"/>
      <c r="AD75" s="3"/>
    </row>
    <row r="76" spans="1:30" x14ac:dyDescent="0.25">
      <c r="A76" s="1"/>
      <c r="B76" s="192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57"/>
      <c r="W76" s="157"/>
      <c r="X76" s="157"/>
      <c r="Y76" s="157"/>
      <c r="Z76" s="157"/>
      <c r="AA76" s="157"/>
      <c r="AB76" s="189"/>
      <c r="AC76" s="3"/>
      <c r="AD76" s="3"/>
    </row>
    <row r="77" spans="1:30" x14ac:dyDescent="0.25">
      <c r="A77" s="1"/>
      <c r="B77" s="192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57"/>
      <c r="W77" s="157"/>
      <c r="X77" s="157"/>
      <c r="Y77" s="157"/>
      <c r="Z77" s="157"/>
      <c r="AA77" s="157"/>
      <c r="AB77" s="189"/>
      <c r="AC77" s="3"/>
      <c r="AD77" s="3"/>
    </row>
    <row r="78" spans="1:30" x14ac:dyDescent="0.25">
      <c r="A78" s="1"/>
      <c r="B78" s="192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57"/>
      <c r="W78" s="157"/>
      <c r="X78" s="157"/>
      <c r="Y78" s="157"/>
      <c r="Z78" s="157"/>
      <c r="AA78" s="157"/>
      <c r="AB78" s="189"/>
      <c r="AC78" s="3"/>
      <c r="AD78" s="3"/>
    </row>
    <row r="79" spans="1:30" x14ac:dyDescent="0.25">
      <c r="A79" s="1"/>
      <c r="B79" s="192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57"/>
      <c r="W79" s="157"/>
      <c r="X79" s="157"/>
      <c r="Y79" s="157"/>
      <c r="Z79" s="157"/>
      <c r="AA79" s="157"/>
      <c r="AB79" s="189"/>
      <c r="AC79" s="3"/>
      <c r="AD79" s="3"/>
    </row>
    <row r="80" spans="1:30" x14ac:dyDescent="0.25">
      <c r="A80" s="1"/>
      <c r="B80" s="192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57"/>
      <c r="W80" s="157"/>
      <c r="X80" s="157"/>
      <c r="Y80" s="157"/>
      <c r="Z80" s="157"/>
      <c r="AA80" s="157"/>
      <c r="AB80" s="189"/>
      <c r="AC80" s="3"/>
      <c r="AD80" s="3"/>
    </row>
    <row r="81" spans="1:30" x14ac:dyDescent="0.25">
      <c r="A81" s="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57"/>
      <c r="W81" s="157"/>
      <c r="X81" s="157"/>
      <c r="Y81" s="157"/>
      <c r="Z81" s="157"/>
      <c r="AA81" s="157"/>
      <c r="AB81" s="189"/>
      <c r="AC81" s="3"/>
      <c r="AD81" s="3"/>
    </row>
    <row r="82" spans="1:30" x14ac:dyDescent="0.25">
      <c r="A82" s="1"/>
      <c r="B82" s="190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57"/>
      <c r="W82" s="157"/>
      <c r="X82" s="157"/>
      <c r="Y82" s="157"/>
      <c r="Z82" s="157"/>
      <c r="AA82" s="157"/>
      <c r="AB82" s="189"/>
      <c r="AC82" s="3"/>
      <c r="AD82" s="3"/>
    </row>
    <row r="83" spans="1:30" x14ac:dyDescent="0.25">
      <c r="A83" s="1"/>
      <c r="B83" s="194"/>
      <c r="C83" s="195"/>
      <c r="D83" s="195"/>
      <c r="E83" s="195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57"/>
      <c r="W83" s="157"/>
      <c r="X83" s="157"/>
      <c r="Y83" s="157"/>
      <c r="Z83" s="157"/>
      <c r="AA83" s="157"/>
      <c r="AB83" s="189"/>
      <c r="AC83" s="3"/>
      <c r="AD83" s="3"/>
    </row>
    <row r="84" spans="1:30" x14ac:dyDescent="0.25">
      <c r="A84" s="1"/>
      <c r="B84" s="196"/>
      <c r="C84" s="197"/>
      <c r="D84" s="198"/>
      <c r="E84" s="198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57"/>
      <c r="W84" s="157"/>
      <c r="X84" s="157"/>
      <c r="Y84" s="157"/>
      <c r="Z84" s="157"/>
      <c r="AA84" s="157"/>
      <c r="AB84" s="189"/>
      <c r="AC84" s="3"/>
      <c r="AD84" s="3"/>
    </row>
    <row r="85" spans="1:30" x14ac:dyDescent="0.25">
      <c r="A85" s="1"/>
      <c r="B85" s="194"/>
      <c r="C85" s="199"/>
      <c r="D85" s="198"/>
      <c r="E85" s="198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57"/>
      <c r="W85" s="157"/>
      <c r="X85" s="157"/>
      <c r="Y85" s="157"/>
      <c r="Z85" s="157"/>
      <c r="AA85" s="157"/>
      <c r="AB85" s="189"/>
      <c r="AC85" s="3"/>
      <c r="AD85" s="3"/>
    </row>
    <row r="86" spans="1:30" x14ac:dyDescent="0.25">
      <c r="A86" s="1"/>
      <c r="B86" s="194"/>
      <c r="C86" s="199"/>
      <c r="D86" s="198"/>
      <c r="E86" s="198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57"/>
      <c r="W86" s="157"/>
      <c r="X86" s="157"/>
      <c r="Y86" s="157"/>
      <c r="Z86" s="157"/>
      <c r="AA86" s="157"/>
      <c r="AB86" s="189"/>
      <c r="AC86" s="3"/>
      <c r="AD86" s="3"/>
    </row>
    <row r="87" spans="1:30" x14ac:dyDescent="0.25">
      <c r="A87" s="1"/>
      <c r="B87" s="200"/>
      <c r="C87" s="201"/>
      <c r="D87" s="202"/>
      <c r="E87" s="202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4"/>
      <c r="W87" s="204"/>
      <c r="X87" s="204"/>
      <c r="Y87" s="204"/>
      <c r="Z87" s="204"/>
      <c r="AA87" s="204"/>
      <c r="AB87" s="205"/>
      <c r="AC87" s="3"/>
      <c r="AD87" s="3"/>
    </row>
    <row r="88" spans="1:30" x14ac:dyDescent="0.25">
      <c r="A88" s="151"/>
      <c r="B88" s="206"/>
      <c r="C88" s="207"/>
      <c r="D88" s="206"/>
      <c r="E88" s="206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51"/>
      <c r="B89" s="206"/>
      <c r="C89" s="207"/>
      <c r="D89" s="206"/>
      <c r="E89" s="206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209" t="s">
        <v>104</v>
      </c>
      <c r="C91" s="210">
        <v>44855</v>
      </c>
      <c r="D91" s="209" t="s">
        <v>105</v>
      </c>
      <c r="E91" s="191" t="s">
        <v>106</v>
      </c>
      <c r="F91" s="191"/>
      <c r="G91" s="191"/>
      <c r="H91" s="209"/>
      <c r="I91" s="209" t="s">
        <v>107</v>
      </c>
      <c r="J91" s="211" t="s">
        <v>108</v>
      </c>
      <c r="K91" s="211"/>
      <c r="L91" s="211"/>
      <c r="M91" s="211"/>
      <c r="N91" s="209"/>
      <c r="O91" s="209"/>
      <c r="P91" s="209"/>
      <c r="Q91" s="209"/>
      <c r="R91" s="209"/>
      <c r="S91" s="209"/>
      <c r="T91" s="209"/>
      <c r="U91" s="209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209"/>
      <c r="C93" s="209"/>
      <c r="D93" s="209" t="s">
        <v>109</v>
      </c>
      <c r="E93" s="212"/>
      <c r="F93" s="212"/>
      <c r="G93" s="212"/>
      <c r="H93" s="209"/>
      <c r="I93" s="209" t="s">
        <v>109</v>
      </c>
      <c r="J93" s="213"/>
      <c r="K93" s="213"/>
      <c r="L93" s="213"/>
      <c r="M93" s="213"/>
      <c r="N93" s="209"/>
      <c r="O93" s="209"/>
      <c r="P93" s="209"/>
      <c r="Q93" s="209"/>
      <c r="R93" s="209"/>
      <c r="S93" s="209"/>
      <c r="T93" s="209"/>
      <c r="U93" s="209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209"/>
      <c r="C94" s="209"/>
      <c r="D94" s="209"/>
      <c r="E94" s="212"/>
      <c r="F94" s="212"/>
      <c r="G94" s="212"/>
      <c r="H94" s="209"/>
      <c r="I94" s="209"/>
      <c r="J94" s="213"/>
      <c r="K94" s="213"/>
      <c r="L94" s="213"/>
      <c r="M94" s="213"/>
      <c r="N94" s="209"/>
      <c r="O94" s="209"/>
      <c r="P94" s="209"/>
      <c r="Q94" s="209"/>
      <c r="R94" s="209"/>
      <c r="S94" s="209"/>
      <c r="T94" s="209"/>
      <c r="U94" s="209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ZŠSaMŠ Palach.</vt:lpstr>
      <vt:lpstr>'ZŠSaMŠ Palach.'!Oblast_tisku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2022-12-19T09:54:21Z</dcterms:created>
  <dcterms:modified xsi:type="dcterms:W3CDTF">2022-12-19T09:54:22Z</dcterms:modified>
</cp:coreProperties>
</file>