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4"/>
  <workbookPr/>
  <mc:AlternateContent xmlns:mc="http://schemas.openxmlformats.org/markup-compatibility/2006">
    <mc:Choice Requires="x15">
      <x15ac:absPath xmlns:x15ac="http://schemas.microsoft.com/office/spreadsheetml/2010/11/ac" url="C:\Users\hhonigova\Desktop\Documents\ROZPOČTY\ROZPOČET 2021\ZMĚNY ROZPOČTU BĚHEM ROKU 2021\ZŠ Zahradní\"/>
    </mc:Choice>
  </mc:AlternateContent>
  <xr:revisionPtr revIDLastSave="0" documentId="13_ncr:1_{EF658F81-D218-43AD-A137-C7463EFE116E}" xr6:coauthVersionLast="36" xr6:coauthVersionMax="36" xr10:uidLastSave="{00000000-0000-0000-0000-000000000000}"/>
  <bookViews>
    <workbookView xWindow="0" yWindow="0" windowWidth="28800" windowHeight="11925" xr2:uid="{00000000-000D-0000-FFFF-FFFF00000000}"/>
  </bookViews>
  <sheets>
    <sheet name="návrh změny rozpočtu " sheetId="3" r:id="rId1"/>
  </sheets>
  <definedNames>
    <definedName name="_xlnm.Print_Area" localSheetId="0">'návrh změny rozpočtu '!$A$1:$Q$69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1" i="3" l="1"/>
  <c r="K34" i="3" l="1"/>
  <c r="J34" i="3"/>
  <c r="M34" i="3" s="1"/>
  <c r="O34" i="3" s="1"/>
  <c r="J29" i="3"/>
  <c r="N39" i="3"/>
  <c r="M38" i="3"/>
  <c r="O38" i="3" s="1"/>
  <c r="M37" i="3"/>
  <c r="O37" i="3" s="1"/>
  <c r="M36" i="3"/>
  <c r="O36" i="3" s="1"/>
  <c r="M35" i="3"/>
  <c r="O35" i="3" s="1"/>
  <c r="M33" i="3"/>
  <c r="O33" i="3" s="1"/>
  <c r="L32" i="3"/>
  <c r="L39" i="3" s="1"/>
  <c r="K32" i="3"/>
  <c r="K39" i="3" s="1"/>
  <c r="M31" i="3"/>
  <c r="O31" i="3" s="1"/>
  <c r="M30" i="3"/>
  <c r="O30" i="3" s="1"/>
  <c r="M28" i="3"/>
  <c r="O28" i="3" s="1"/>
  <c r="N24" i="3"/>
  <c r="L24" i="3"/>
  <c r="K24" i="3"/>
  <c r="J24" i="3"/>
  <c r="O23" i="3"/>
  <c r="M23" i="3"/>
  <c r="M22" i="3"/>
  <c r="O22" i="3" s="1"/>
  <c r="M21" i="3"/>
  <c r="O21" i="3" s="1"/>
  <c r="M20" i="3"/>
  <c r="O20" i="3" s="1"/>
  <c r="M19" i="3"/>
  <c r="O19" i="3" s="1"/>
  <c r="M18" i="3"/>
  <c r="O18" i="3" s="1"/>
  <c r="M17" i="3"/>
  <c r="O17" i="3" s="1"/>
  <c r="M16" i="3"/>
  <c r="O16" i="3" s="1"/>
  <c r="M15" i="3"/>
  <c r="O15" i="3" s="1"/>
  <c r="J32" i="3" l="1"/>
  <c r="J39" i="3" s="1"/>
  <c r="M29" i="3"/>
  <c r="O29" i="3" s="1"/>
  <c r="L40" i="3"/>
  <c r="N40" i="3"/>
  <c r="K40" i="3"/>
  <c r="M24" i="3"/>
  <c r="O24" i="3"/>
  <c r="M32" i="3"/>
  <c r="O32" i="3" s="1"/>
  <c r="O39" i="3" l="1"/>
  <c r="O40" i="3" s="1"/>
  <c r="O41" i="3" s="1"/>
  <c r="M39" i="3"/>
  <c r="M40" i="3" s="1"/>
  <c r="J40" i="3"/>
  <c r="G54" i="3" l="1"/>
  <c r="G53" i="3"/>
  <c r="G52" i="3"/>
  <c r="D51" i="3"/>
  <c r="G51" i="3" s="1"/>
  <c r="G50" i="3"/>
  <c r="H39" i="3"/>
  <c r="H40" i="3" s="1"/>
  <c r="F39" i="3"/>
  <c r="E39" i="3"/>
  <c r="D39" i="3"/>
  <c r="G39" i="3" s="1"/>
  <c r="G38" i="3"/>
  <c r="I38" i="3" s="1"/>
  <c r="G37" i="3"/>
  <c r="I37" i="3" s="1"/>
  <c r="G36" i="3"/>
  <c r="I36" i="3" s="1"/>
  <c r="G35" i="3"/>
  <c r="I35" i="3" s="1"/>
  <c r="G34" i="3"/>
  <c r="I34" i="3" s="1"/>
  <c r="G33" i="3"/>
  <c r="I33" i="3" s="1"/>
  <c r="G32" i="3"/>
  <c r="I32" i="3" s="1"/>
  <c r="G31" i="3"/>
  <c r="I31" i="3" s="1"/>
  <c r="G30" i="3"/>
  <c r="I30" i="3" s="1"/>
  <c r="G29" i="3"/>
  <c r="I29" i="3" s="1"/>
  <c r="G28" i="3"/>
  <c r="I28" i="3" s="1"/>
  <c r="H24" i="3"/>
  <c r="F24" i="3"/>
  <c r="E24" i="3"/>
  <c r="D24" i="3"/>
  <c r="G23" i="3"/>
  <c r="I23" i="3" s="1"/>
  <c r="G22" i="3"/>
  <c r="I22" i="3" s="1"/>
  <c r="G21" i="3"/>
  <c r="I21" i="3" s="1"/>
  <c r="I20" i="3"/>
  <c r="G19" i="3"/>
  <c r="I19" i="3" s="1"/>
  <c r="G18" i="3"/>
  <c r="I18" i="3" s="1"/>
  <c r="G17" i="3"/>
  <c r="I17" i="3" s="1"/>
  <c r="G16" i="3"/>
  <c r="I16" i="3" s="1"/>
  <c r="G15" i="3"/>
  <c r="I15" i="3" s="1"/>
  <c r="E40" i="3" l="1"/>
  <c r="G24" i="3"/>
  <c r="G40" i="3" s="1"/>
  <c r="F40" i="3"/>
  <c r="I39" i="3"/>
  <c r="I40" i="3" s="1"/>
  <c r="I41" i="3" s="1"/>
  <c r="D40" i="3"/>
  <c r="I24" i="3"/>
  <c r="P32" i="3" l="1"/>
  <c r="P33" i="3"/>
  <c r="P18" i="3"/>
  <c r="P22" i="3"/>
  <c r="P34" i="3"/>
  <c r="P37" i="3"/>
  <c r="P16" i="3"/>
  <c r="P20" i="3"/>
  <c r="P17" i="3"/>
  <c r="P21" i="3"/>
  <c r="P29" i="3"/>
  <c r="P28" i="3"/>
  <c r="P31" i="3"/>
  <c r="P35" i="3"/>
  <c r="P38" i="3"/>
  <c r="P15" i="3"/>
  <c r="P19" i="3"/>
  <c r="P23" i="3"/>
  <c r="P30" i="3"/>
  <c r="P36" i="3"/>
  <c r="P24" i="3" l="1"/>
  <c r="P39" i="3" l="1"/>
  <c r="P40" i="3" l="1"/>
  <c r="P41" i="3"/>
</calcChain>
</file>

<file path=xl/sharedStrings.xml><?xml version="1.0" encoding="utf-8"?>
<sst xmlns="http://schemas.openxmlformats.org/spreadsheetml/2006/main" count="137" uniqueCount="107">
  <si>
    <t>1.</t>
  </si>
  <si>
    <t>2.</t>
  </si>
  <si>
    <t>Ostatní výnosy</t>
  </si>
  <si>
    <t>3.</t>
  </si>
  <si>
    <t>z toho: příjmy z pronájmu majetku</t>
  </si>
  <si>
    <t>4.</t>
  </si>
  <si>
    <t>příjmy z prodeje majetku</t>
  </si>
  <si>
    <t>5.</t>
  </si>
  <si>
    <t>Výnosy celkem</t>
  </si>
  <si>
    <t>6.</t>
  </si>
  <si>
    <t>Opravy a udržování</t>
  </si>
  <si>
    <t>7.</t>
  </si>
  <si>
    <t>Spotřeba materiálu</t>
  </si>
  <si>
    <t>8.</t>
  </si>
  <si>
    <t>Spotřeba energie</t>
  </si>
  <si>
    <t>9.</t>
  </si>
  <si>
    <t>Služby</t>
  </si>
  <si>
    <t>10.</t>
  </si>
  <si>
    <t>Mzdové náklady</t>
  </si>
  <si>
    <t>11.</t>
  </si>
  <si>
    <t>12.</t>
  </si>
  <si>
    <t>ostatní osobní náklady</t>
  </si>
  <si>
    <t>13.</t>
  </si>
  <si>
    <t>Povinné pojistné placené zaměstnavatelem</t>
  </si>
  <si>
    <t>14.</t>
  </si>
  <si>
    <t>Daně a poplatky</t>
  </si>
  <si>
    <t>15.</t>
  </si>
  <si>
    <t>Odpisy nehmotného a hmotného investičního majetku</t>
  </si>
  <si>
    <t>16.</t>
  </si>
  <si>
    <t>Ostatní náklady</t>
  </si>
  <si>
    <t>17.</t>
  </si>
  <si>
    <t>Náklady celkem</t>
  </si>
  <si>
    <t>18.</t>
  </si>
  <si>
    <t>19.</t>
  </si>
  <si>
    <t>20.</t>
  </si>
  <si>
    <t>21.</t>
  </si>
  <si>
    <t>ostatní</t>
  </si>
  <si>
    <t xml:space="preserve">Poř.č. řádku </t>
  </si>
  <si>
    <t>Ukazatel</t>
  </si>
  <si>
    <t>Hlavní činnost</t>
  </si>
  <si>
    <t>Doplňková činnost</t>
  </si>
  <si>
    <t>Celkem</t>
  </si>
  <si>
    <t>v tom:  mzdy zaměstnanců</t>
  </si>
  <si>
    <t>Název organizace:</t>
  </si>
  <si>
    <t>IČO:</t>
  </si>
  <si>
    <t>Sídlo:</t>
  </si>
  <si>
    <t>Zúčtování 403 do výnosů</t>
  </si>
  <si>
    <t>Zapojení fondů do výnosů</t>
  </si>
  <si>
    <t>23.</t>
  </si>
  <si>
    <t>25.</t>
  </si>
  <si>
    <t>26.</t>
  </si>
  <si>
    <t>Výsledek hospodaření</t>
  </si>
  <si>
    <t>Tržby  601-609</t>
  </si>
  <si>
    <t>Provozní dotace z jiných zdrojů (mimo SMCH)</t>
  </si>
  <si>
    <t>Komentář k navrhovaným změnám rozpočtu:</t>
  </si>
  <si>
    <t>z příspěvku zřizovatele</t>
  </si>
  <si>
    <t>ostatních transferů</t>
  </si>
  <si>
    <t>z vlastních výnosů</t>
  </si>
  <si>
    <t>Výnosy</t>
  </si>
  <si>
    <t>zřizovatel</t>
  </si>
  <si>
    <t>vlastní činnost</t>
  </si>
  <si>
    <t>Provozní příspěvek zřizovatele</t>
  </si>
  <si>
    <t>Organizace celkem</t>
  </si>
  <si>
    <t>VÝNOSY</t>
  </si>
  <si>
    <t>Výnosy Hl.Č. celkem</t>
  </si>
  <si>
    <t>Náklady Hl.Č celkem</t>
  </si>
  <si>
    <t>Čistý zisk/ztráta (bez provozního příspěvku zřizovatele)</t>
  </si>
  <si>
    <t>Výnosy DČ</t>
  </si>
  <si>
    <t>Náklady DČ</t>
  </si>
  <si>
    <t>NÁKLADY</t>
  </si>
  <si>
    <r>
      <t xml:space="preserve">NÁKLADY </t>
    </r>
    <r>
      <rPr>
        <sz val="11"/>
        <color theme="1"/>
        <rFont val="Calibri"/>
        <family val="2"/>
        <charset val="238"/>
        <scheme val="minor"/>
      </rPr>
      <t>(hrazené)</t>
    </r>
  </si>
  <si>
    <t>Změna rozpočtu v %</t>
  </si>
  <si>
    <t>Stavy fondů</t>
  </si>
  <si>
    <t>Rezervní fond</t>
  </si>
  <si>
    <t>Fond investic</t>
  </si>
  <si>
    <t>Stav k 1.1.</t>
  </si>
  <si>
    <t>Příděl v roce</t>
  </si>
  <si>
    <t>Průměrný přepočtený stav zaměstnanců k:</t>
  </si>
  <si>
    <t>1.1.</t>
  </si>
  <si>
    <t>ke dni zpracování:</t>
  </si>
  <si>
    <t xml:space="preserve">Sestavil: </t>
  </si>
  <si>
    <t xml:space="preserve">Schválil: </t>
  </si>
  <si>
    <t>Účelový příspěvek zřizovatele (s vyúčtováním) - granty OŠ, OE</t>
  </si>
  <si>
    <t>Podpis:</t>
  </si>
  <si>
    <t>Dne:</t>
  </si>
  <si>
    <t>Případný popis změny čerpání fondů:</t>
  </si>
  <si>
    <t>Stavy peněžitých fondů</t>
  </si>
  <si>
    <t>Odvod do rozpočtu zřizovatele</t>
  </si>
  <si>
    <t>z provozu</t>
  </si>
  <si>
    <t>Změna odvodu do rozpočtu zřizovatele</t>
  </si>
  <si>
    <t>Ostatní investiční transfery</t>
  </si>
  <si>
    <t>Investiční příspěvek/dotace</t>
  </si>
  <si>
    <t>Změna investičního rozpočtu</t>
  </si>
  <si>
    <t>Investiční příspěvek zřizovatel</t>
  </si>
  <si>
    <t>Fond odměn</t>
  </si>
  <si>
    <t>FKSP</t>
  </si>
  <si>
    <t>ostatní transfery</t>
  </si>
  <si>
    <t>Návrh změny rozpočtu na rok 2021</t>
  </si>
  <si>
    <t>Schválený rozpočet na rok 2021</t>
  </si>
  <si>
    <t>Upravený rozpočet na rok 2021</t>
  </si>
  <si>
    <t xml:space="preserve"> </t>
  </si>
  <si>
    <t>Čerpání v roce</t>
  </si>
  <si>
    <t xml:space="preserve">Zůstatek </t>
  </si>
  <si>
    <t>Čmejrková Věra</t>
  </si>
  <si>
    <t>Mgr. Slavíková Libuše</t>
  </si>
  <si>
    <t>Základní škola Chomutov, Zahradní 5265</t>
  </si>
  <si>
    <t>Zahradní 5265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</si>
</sst>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#,##0.0_ ;[Red]\-#,##0.0\ "/>
  </numFmts>
  <fonts count="2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color rgb="FF363636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 CE"/>
      <charset val="238"/>
    </font>
    <font>
      <sz val="1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1"/>
      <color rgb="FF363636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rgb="FF363636"/>
      <name val="Calibri"/>
      <family val="2"/>
      <charset val="238"/>
      <scheme val="minor"/>
    </font>
    <font>
      <i/>
      <sz val="11"/>
      <color rgb="FF363636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6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0" fillId="0" borderId="0"/>
    <xf numFmtId="0" fontId="11" fillId="0" borderId="0"/>
  </cellStyleXfs>
  <cellXfs count="232">
    <xf numFmtId="0" fontId="0" fillId="0" borderId="0" xfId="0"/>
    <xf numFmtId="10" fontId="0" fillId="0" borderId="0" xfId="0" applyNumberFormat="1" applyFont="1"/>
    <xf numFmtId="0" fontId="0" fillId="0" borderId="0" xfId="0" applyFill="1"/>
    <xf numFmtId="0" fontId="0" fillId="8" borderId="0" xfId="0" applyFill="1"/>
    <xf numFmtId="0" fontId="0" fillId="8" borderId="0" xfId="0" applyFill="1" applyProtection="1"/>
    <xf numFmtId="10" fontId="0" fillId="8" borderId="0" xfId="0" applyNumberFormat="1" applyFont="1" applyFill="1" applyProtection="1"/>
    <xf numFmtId="0" fontId="3" fillId="8" borderId="0" xfId="0" applyFont="1" applyFill="1" applyProtection="1"/>
    <xf numFmtId="0" fontId="8" fillId="8" borderId="0" xfId="0" applyFont="1" applyFill="1" applyProtection="1"/>
    <xf numFmtId="0" fontId="1" fillId="4" borderId="32" xfId="0" applyFont="1" applyFill="1" applyBorder="1" applyAlignment="1" applyProtection="1">
      <alignment horizontal="center" vertical="center" wrapText="1"/>
    </xf>
    <xf numFmtId="0" fontId="1" fillId="14" borderId="37" xfId="0" applyFont="1" applyFill="1" applyBorder="1" applyAlignment="1" applyProtection="1">
      <alignment horizontal="center" vertical="center" wrapText="1"/>
    </xf>
    <xf numFmtId="0" fontId="1" fillId="14" borderId="21" xfId="0" applyFont="1" applyFill="1" applyBorder="1" applyAlignment="1" applyProtection="1">
      <alignment horizontal="center" vertical="center"/>
    </xf>
    <xf numFmtId="164" fontId="0" fillId="11" borderId="54" xfId="0" applyNumberFormat="1" applyFont="1" applyFill="1" applyBorder="1" applyAlignment="1" applyProtection="1">
      <alignment horizontal="right"/>
    </xf>
    <xf numFmtId="164" fontId="0" fillId="11" borderId="11" xfId="0" applyNumberFormat="1" applyFont="1" applyFill="1" applyBorder="1" applyAlignment="1" applyProtection="1">
      <alignment horizontal="right"/>
    </xf>
    <xf numFmtId="164" fontId="0" fillId="0" borderId="25" xfId="0" applyNumberFormat="1" applyFont="1" applyFill="1" applyBorder="1" applyAlignment="1" applyProtection="1">
      <alignment horizontal="right"/>
    </xf>
    <xf numFmtId="10" fontId="6" fillId="0" borderId="25" xfId="0" applyNumberFormat="1" applyFont="1" applyFill="1" applyBorder="1" applyProtection="1"/>
    <xf numFmtId="0" fontId="0" fillId="0" borderId="52" xfId="0" applyFill="1" applyBorder="1" applyAlignment="1" applyProtection="1">
      <alignment horizontal="center"/>
    </xf>
    <xf numFmtId="164" fontId="0" fillId="11" borderId="1" xfId="0" applyNumberFormat="1" applyFont="1" applyFill="1" applyBorder="1" applyAlignment="1" applyProtection="1">
      <alignment horizontal="right"/>
    </xf>
    <xf numFmtId="10" fontId="6" fillId="0" borderId="17" xfId="0" applyNumberFormat="1" applyFont="1" applyFill="1" applyBorder="1" applyProtection="1"/>
    <xf numFmtId="164" fontId="7" fillId="11" borderId="1" xfId="0" applyNumberFormat="1" applyFont="1" applyFill="1" applyBorder="1" applyAlignment="1" applyProtection="1">
      <alignment horizontal="right"/>
    </xf>
    <xf numFmtId="164" fontId="0" fillId="11" borderId="52" xfId="0" applyNumberFormat="1" applyFont="1" applyFill="1" applyBorder="1" applyAlignment="1" applyProtection="1">
      <alignment horizontal="right"/>
    </xf>
    <xf numFmtId="0" fontId="13" fillId="8" borderId="0" xfId="0" applyFont="1" applyFill="1" applyProtection="1"/>
    <xf numFmtId="164" fontId="7" fillId="11" borderId="52" xfId="0" applyNumberFormat="1" applyFont="1" applyFill="1" applyBorder="1" applyAlignment="1" applyProtection="1">
      <alignment horizontal="right"/>
    </xf>
    <xf numFmtId="0" fontId="0" fillId="0" borderId="13" xfId="0" applyFill="1" applyBorder="1" applyAlignment="1" applyProtection="1">
      <alignment horizontal="center"/>
    </xf>
    <xf numFmtId="164" fontId="0" fillId="11" borderId="13" xfId="0" applyNumberFormat="1" applyFont="1" applyFill="1" applyBorder="1" applyAlignment="1" applyProtection="1">
      <alignment horizontal="right"/>
    </xf>
    <xf numFmtId="164" fontId="0" fillId="11" borderId="47" xfId="0" applyNumberFormat="1" applyFont="1" applyFill="1" applyBorder="1" applyAlignment="1" applyProtection="1">
      <alignment horizontal="right"/>
    </xf>
    <xf numFmtId="164" fontId="0" fillId="0" borderId="16" xfId="0" applyNumberFormat="1" applyFont="1" applyFill="1" applyBorder="1" applyAlignment="1" applyProtection="1">
      <alignment horizontal="right"/>
    </xf>
    <xf numFmtId="0" fontId="1" fillId="0" borderId="3" xfId="0" applyFont="1" applyFill="1" applyBorder="1" applyAlignment="1" applyProtection="1">
      <alignment horizontal="center"/>
    </xf>
    <xf numFmtId="0" fontId="1" fillId="3" borderId="62" xfId="0" applyFont="1" applyFill="1" applyBorder="1" applyProtection="1"/>
    <xf numFmtId="164" fontId="1" fillId="3" borderId="27" xfId="0" applyNumberFormat="1" applyFont="1" applyFill="1" applyBorder="1" applyAlignment="1" applyProtection="1">
      <alignment horizontal="right"/>
    </xf>
    <xf numFmtId="164" fontId="1" fillId="3" borderId="28" xfId="0" applyNumberFormat="1" applyFont="1" applyFill="1" applyBorder="1" applyAlignment="1" applyProtection="1">
      <alignment horizontal="right"/>
    </xf>
    <xf numFmtId="164" fontId="1" fillId="3" borderId="31" xfId="0" applyNumberFormat="1" applyFont="1" applyFill="1" applyBorder="1" applyAlignment="1" applyProtection="1">
      <alignment horizontal="right"/>
    </xf>
    <xf numFmtId="164" fontId="1" fillId="3" borderId="32" xfId="0" applyNumberFormat="1" applyFont="1" applyFill="1" applyBorder="1" applyAlignment="1" applyProtection="1">
      <alignment horizontal="right"/>
    </xf>
    <xf numFmtId="10" fontId="6" fillId="0" borderId="18" xfId="0" applyNumberFormat="1" applyFont="1" applyFill="1" applyBorder="1" applyProtection="1"/>
    <xf numFmtId="0" fontId="0" fillId="14" borderId="61" xfId="0" applyFill="1" applyBorder="1" applyAlignment="1" applyProtection="1">
      <alignment horizontal="center"/>
    </xf>
    <xf numFmtId="0" fontId="1" fillId="14" borderId="62" xfId="0" applyFont="1" applyFill="1" applyBorder="1" applyProtection="1"/>
    <xf numFmtId="0" fontId="13" fillId="0" borderId="37" xfId="0" applyFont="1" applyBorder="1" applyAlignment="1" applyProtection="1">
      <alignment horizontal="center"/>
    </xf>
    <xf numFmtId="0" fontId="13" fillId="0" borderId="20" xfId="0" applyFont="1" applyBorder="1" applyAlignment="1" applyProtection="1">
      <alignment horizontal="center"/>
    </xf>
    <xf numFmtId="0" fontId="13" fillId="0" borderId="38" xfId="0" applyFont="1" applyBorder="1" applyAlignment="1" applyProtection="1">
      <alignment horizontal="center"/>
    </xf>
    <xf numFmtId="0" fontId="0" fillId="0" borderId="4" xfId="0" applyFill="1" applyBorder="1" applyAlignment="1" applyProtection="1">
      <alignment horizontal="center"/>
    </xf>
    <xf numFmtId="0" fontId="0" fillId="0" borderId="6" xfId="0" applyBorder="1" applyProtection="1"/>
    <xf numFmtId="164" fontId="0" fillId="0" borderId="15" xfId="0" applyNumberFormat="1" applyFont="1" applyFill="1" applyBorder="1" applyAlignment="1" applyProtection="1">
      <alignment horizontal="right"/>
    </xf>
    <xf numFmtId="0" fontId="0" fillId="0" borderId="53" xfId="0" applyFill="1" applyBorder="1" applyProtection="1"/>
    <xf numFmtId="0" fontId="0" fillId="0" borderId="53" xfId="0" applyBorder="1" applyProtection="1"/>
    <xf numFmtId="0" fontId="8" fillId="0" borderId="53" xfId="0" applyFont="1" applyBorder="1" applyProtection="1"/>
    <xf numFmtId="0" fontId="1" fillId="8" borderId="0" xfId="0" applyFont="1" applyFill="1" applyProtection="1"/>
    <xf numFmtId="0" fontId="8" fillId="0" borderId="53" xfId="0" applyFont="1" applyBorder="1" applyAlignment="1" applyProtection="1">
      <alignment horizontal="left" indent="5"/>
    </xf>
    <xf numFmtId="164" fontId="1" fillId="5" borderId="37" xfId="0" applyNumberFormat="1" applyFont="1" applyFill="1" applyBorder="1" applyProtection="1"/>
    <xf numFmtId="164" fontId="1" fillId="5" borderId="59" xfId="0" applyNumberFormat="1" applyFont="1" applyFill="1" applyBorder="1" applyProtection="1"/>
    <xf numFmtId="164" fontId="1" fillId="5" borderId="3" xfId="0" applyNumberFormat="1" applyFont="1" applyFill="1" applyBorder="1" applyProtection="1"/>
    <xf numFmtId="10" fontId="6" fillId="0" borderId="3" xfId="0" applyNumberFormat="1" applyFont="1" applyFill="1" applyBorder="1" applyProtection="1"/>
    <xf numFmtId="0" fontId="14" fillId="8" borderId="0" xfId="0" applyFont="1" applyFill="1" applyProtection="1"/>
    <xf numFmtId="164" fontId="1" fillId="14" borderId="20" xfId="0" applyNumberFormat="1" applyFont="1" applyFill="1" applyBorder="1" applyProtection="1"/>
    <xf numFmtId="164" fontId="1" fillId="14" borderId="21" xfId="0" applyNumberFormat="1" applyFont="1" applyFill="1" applyBorder="1" applyProtection="1"/>
    <xf numFmtId="0" fontId="1" fillId="8" borderId="0" xfId="0" applyFont="1" applyFill="1" applyBorder="1" applyAlignment="1" applyProtection="1">
      <alignment horizontal="center"/>
    </xf>
    <xf numFmtId="0" fontId="1" fillId="8" borderId="0" xfId="0" applyFont="1" applyFill="1" applyBorder="1" applyProtection="1"/>
    <xf numFmtId="164" fontId="1" fillId="8" borderId="0" xfId="0" applyNumberFormat="1" applyFont="1" applyFill="1" applyBorder="1" applyProtection="1"/>
    <xf numFmtId="164" fontId="5" fillId="8" borderId="0" xfId="0" applyNumberFormat="1" applyFont="1" applyFill="1" applyBorder="1" applyAlignment="1" applyProtection="1">
      <alignment horizontal="right"/>
    </xf>
    <xf numFmtId="10" fontId="6" fillId="8" borderId="0" xfId="0" applyNumberFormat="1" applyFont="1" applyFill="1" applyBorder="1" applyProtection="1"/>
    <xf numFmtId="0" fontId="1" fillId="0" borderId="1" xfId="0" applyFont="1" applyFill="1" applyBorder="1" applyProtection="1"/>
    <xf numFmtId="164" fontId="1" fillId="0" borderId="1" xfId="0" applyNumberFormat="1" applyFont="1" applyFill="1" applyBorder="1" applyProtection="1"/>
    <xf numFmtId="0" fontId="1" fillId="8" borderId="0" xfId="0" applyFont="1" applyFill="1" applyBorder="1" applyAlignment="1" applyProtection="1">
      <alignment horizontal="left"/>
    </xf>
    <xf numFmtId="0" fontId="1" fillId="13" borderId="0" xfId="0" applyFont="1" applyFill="1" applyBorder="1" applyAlignment="1" applyProtection="1">
      <alignment horizontal="left"/>
    </xf>
    <xf numFmtId="0" fontId="1" fillId="0" borderId="0" xfId="0" applyFont="1" applyFill="1" applyBorder="1" applyAlignment="1" applyProtection="1">
      <alignment horizontal="left"/>
    </xf>
    <xf numFmtId="164" fontId="0" fillId="0" borderId="11" xfId="0" applyNumberFormat="1" applyFont="1" applyFill="1" applyBorder="1" applyAlignment="1" applyProtection="1">
      <alignment horizontal="right"/>
      <protection locked="0"/>
    </xf>
    <xf numFmtId="164" fontId="0" fillId="10" borderId="52" xfId="0" applyNumberFormat="1" applyFont="1" applyFill="1" applyBorder="1" applyAlignment="1" applyProtection="1">
      <alignment horizontal="right"/>
      <protection locked="0"/>
    </xf>
    <xf numFmtId="164" fontId="7" fillId="5" borderId="52" xfId="0" applyNumberFormat="1" applyFont="1" applyFill="1" applyBorder="1" applyAlignment="1" applyProtection="1">
      <alignment horizontal="right"/>
      <protection locked="0"/>
    </xf>
    <xf numFmtId="164" fontId="7" fillId="0" borderId="1" xfId="0" applyNumberFormat="1" applyFont="1" applyFill="1" applyBorder="1" applyAlignment="1" applyProtection="1">
      <alignment horizontal="right"/>
      <protection locked="0"/>
    </xf>
    <xf numFmtId="164" fontId="7" fillId="0" borderId="1" xfId="0" applyNumberFormat="1" applyFont="1" applyBorder="1" applyAlignment="1" applyProtection="1">
      <alignment horizontal="right"/>
      <protection locked="0"/>
    </xf>
    <xf numFmtId="164" fontId="0" fillId="0" borderId="1" xfId="0" applyNumberFormat="1" applyFont="1" applyBorder="1" applyAlignment="1" applyProtection="1">
      <alignment horizontal="right"/>
      <protection locked="0"/>
    </xf>
    <xf numFmtId="164" fontId="0" fillId="0" borderId="47" xfId="0" applyNumberFormat="1" applyFont="1" applyBorder="1" applyAlignment="1" applyProtection="1">
      <alignment horizontal="right"/>
      <protection locked="0"/>
    </xf>
    <xf numFmtId="164" fontId="0" fillId="0" borderId="10" xfId="0" applyNumberFormat="1" applyFont="1" applyFill="1" applyBorder="1" applyAlignment="1" applyProtection="1">
      <alignment horizontal="right"/>
      <protection locked="0"/>
    </xf>
    <xf numFmtId="164" fontId="0" fillId="0" borderId="46" xfId="0" applyNumberFormat="1" applyFont="1" applyFill="1" applyBorder="1" applyAlignment="1" applyProtection="1">
      <alignment horizontal="right"/>
      <protection locked="0"/>
    </xf>
    <xf numFmtId="164" fontId="0" fillId="0" borderId="14" xfId="0" applyNumberFormat="1" applyFont="1" applyFill="1" applyBorder="1" applyAlignment="1" applyProtection="1">
      <alignment horizontal="right"/>
      <protection locked="0"/>
    </xf>
    <xf numFmtId="164" fontId="0" fillId="0" borderId="25" xfId="0" applyNumberFormat="1" applyFont="1" applyFill="1" applyBorder="1" applyAlignment="1" applyProtection="1">
      <alignment horizontal="right"/>
      <protection locked="0"/>
    </xf>
    <xf numFmtId="164" fontId="0" fillId="2" borderId="25" xfId="0" applyNumberFormat="1" applyFont="1" applyFill="1" applyBorder="1" applyAlignment="1" applyProtection="1">
      <alignment horizontal="right"/>
      <protection locked="0"/>
    </xf>
    <xf numFmtId="164" fontId="0" fillId="2" borderId="17" xfId="0" applyNumberFormat="1" applyFont="1" applyFill="1" applyBorder="1" applyAlignment="1" applyProtection="1">
      <alignment horizontal="right"/>
      <protection locked="0"/>
    </xf>
    <xf numFmtId="164" fontId="0" fillId="0" borderId="25" xfId="0" applyNumberFormat="1" applyFont="1" applyBorder="1" applyAlignment="1" applyProtection="1">
      <alignment horizontal="right"/>
      <protection locked="0"/>
    </xf>
    <xf numFmtId="164" fontId="0" fillId="0" borderId="17" xfId="0" applyNumberFormat="1" applyFont="1" applyBorder="1" applyAlignment="1" applyProtection="1">
      <alignment horizontal="right"/>
      <protection locked="0"/>
    </xf>
    <xf numFmtId="164" fontId="0" fillId="0" borderId="18" xfId="0" applyNumberFormat="1" applyFont="1" applyBorder="1" applyAlignment="1" applyProtection="1">
      <alignment horizontal="right"/>
      <protection locked="0"/>
    </xf>
    <xf numFmtId="164" fontId="0" fillId="0" borderId="9" xfId="0" applyNumberFormat="1" applyFont="1" applyBorder="1" applyProtection="1">
      <protection locked="0"/>
    </xf>
    <xf numFmtId="164" fontId="0" fillId="0" borderId="58" xfId="0" applyNumberFormat="1" applyFont="1" applyBorder="1" applyProtection="1">
      <protection locked="0"/>
    </xf>
    <xf numFmtId="164" fontId="0" fillId="0" borderId="2" xfId="0" applyNumberFormat="1" applyFont="1" applyFill="1" applyBorder="1" applyProtection="1">
      <protection locked="0"/>
    </xf>
    <xf numFmtId="164" fontId="0" fillId="0" borderId="57" xfId="0" applyNumberFormat="1" applyFont="1" applyBorder="1" applyProtection="1">
      <protection locked="0"/>
    </xf>
    <xf numFmtId="164" fontId="0" fillId="0" borderId="57" xfId="0" applyNumberFormat="1" applyFont="1" applyFill="1" applyBorder="1" applyProtection="1">
      <protection locked="0"/>
    </xf>
    <xf numFmtId="164" fontId="0" fillId="0" borderId="2" xfId="0" applyNumberFormat="1" applyFont="1" applyBorder="1" applyProtection="1">
      <protection locked="0"/>
    </xf>
    <xf numFmtId="164" fontId="0" fillId="0" borderId="43" xfId="0" applyNumberFormat="1" applyFont="1" applyBorder="1" applyProtection="1">
      <protection locked="0"/>
    </xf>
    <xf numFmtId="164" fontId="0" fillId="0" borderId="60" xfId="0" applyNumberFormat="1" applyFont="1" applyBorder="1" applyProtection="1">
      <protection locked="0"/>
    </xf>
    <xf numFmtId="164" fontId="0" fillId="0" borderId="4" xfId="0" applyNumberFormat="1" applyFont="1" applyBorder="1" applyProtection="1">
      <protection locked="0"/>
    </xf>
    <xf numFmtId="164" fontId="0" fillId="0" borderId="52" xfId="0" applyNumberFormat="1" applyFont="1" applyFill="1" applyBorder="1" applyProtection="1">
      <protection locked="0"/>
    </xf>
    <xf numFmtId="164" fontId="0" fillId="0" borderId="52" xfId="0" applyNumberFormat="1" applyFont="1" applyBorder="1" applyProtection="1">
      <protection locked="0"/>
    </xf>
    <xf numFmtId="0" fontId="0" fillId="0" borderId="52" xfId="0" applyFont="1" applyBorder="1" applyProtection="1">
      <protection locked="0"/>
    </xf>
    <xf numFmtId="164" fontId="0" fillId="0" borderId="13" xfId="0" applyNumberFormat="1" applyFont="1" applyBorder="1" applyProtection="1">
      <protection locked="0"/>
    </xf>
    <xf numFmtId="164" fontId="1" fillId="0" borderId="1" xfId="0" applyNumberFormat="1" applyFont="1" applyFill="1" applyBorder="1" applyAlignment="1" applyProtection="1">
      <alignment horizontal="right"/>
      <protection locked="0"/>
    </xf>
    <xf numFmtId="164" fontId="1" fillId="0" borderId="1" xfId="0" applyNumberFormat="1" applyFont="1" applyFill="1" applyBorder="1" applyProtection="1">
      <protection locked="0"/>
    </xf>
    <xf numFmtId="0" fontId="1" fillId="0" borderId="0" xfId="0" applyFont="1" applyFill="1" applyAlignment="1" applyProtection="1">
      <alignment horizontal="left"/>
      <protection locked="0"/>
    </xf>
    <xf numFmtId="0" fontId="0" fillId="8" borderId="0" xfId="0" applyFill="1" applyBorder="1" applyProtection="1"/>
    <xf numFmtId="0" fontId="0" fillId="8" borderId="0" xfId="0" applyFont="1" applyFill="1" applyBorder="1" applyAlignment="1" applyProtection="1">
      <alignment horizontal="center"/>
    </xf>
    <xf numFmtId="164" fontId="1" fillId="8" borderId="0" xfId="0" applyNumberFormat="1" applyFont="1" applyFill="1" applyBorder="1" applyAlignment="1" applyProtection="1">
      <alignment horizontal="center"/>
    </xf>
    <xf numFmtId="0" fontId="0" fillId="8" borderId="0" xfId="0" applyFill="1" applyBorder="1"/>
    <xf numFmtId="0" fontId="0" fillId="0" borderId="0" xfId="0" applyBorder="1"/>
    <xf numFmtId="0" fontId="0" fillId="8" borderId="0" xfId="0" applyFill="1" applyBorder="1" applyAlignment="1" applyProtection="1">
      <alignment horizontal="center"/>
    </xf>
    <xf numFmtId="164" fontId="1" fillId="8" borderId="0" xfId="0" applyNumberFormat="1" applyFont="1" applyFill="1" applyBorder="1" applyProtection="1">
      <protection locked="0"/>
    </xf>
    <xf numFmtId="164" fontId="1" fillId="0" borderId="7" xfId="0" applyNumberFormat="1" applyFont="1" applyFill="1" applyBorder="1" applyProtection="1">
      <protection locked="0"/>
    </xf>
    <xf numFmtId="164" fontId="1" fillId="0" borderId="48" xfId="0" applyNumberFormat="1" applyFont="1" applyFill="1" applyBorder="1" applyProtection="1">
      <protection locked="0"/>
    </xf>
    <xf numFmtId="164" fontId="1" fillId="0" borderId="33" xfId="0" applyNumberFormat="1" applyFont="1" applyFill="1" applyBorder="1" applyProtection="1">
      <protection locked="0"/>
    </xf>
    <xf numFmtId="164" fontId="15" fillId="14" borderId="37" xfId="0" applyNumberFormat="1" applyFont="1" applyFill="1" applyBorder="1" applyAlignment="1" applyProtection="1">
      <alignment horizontal="center" wrapText="1"/>
      <protection locked="0"/>
    </xf>
    <xf numFmtId="164" fontId="15" fillId="14" borderId="21" xfId="0" applyNumberFormat="1" applyFont="1" applyFill="1" applyBorder="1" applyAlignment="1" applyProtection="1">
      <alignment horizontal="center" wrapText="1"/>
    </xf>
    <xf numFmtId="164" fontId="15" fillId="14" borderId="4" xfId="0" applyNumberFormat="1" applyFont="1" applyFill="1" applyBorder="1" applyAlignment="1" applyProtection="1">
      <alignment horizontal="center" vertical="center" wrapText="1"/>
      <protection locked="0"/>
    </xf>
    <xf numFmtId="164" fontId="1" fillId="0" borderId="8" xfId="0" applyNumberFormat="1" applyFont="1" applyFill="1" applyBorder="1" applyProtection="1">
      <protection locked="0"/>
    </xf>
    <xf numFmtId="164" fontId="1" fillId="0" borderId="51" xfId="0" applyNumberFormat="1" applyFont="1" applyFill="1" applyBorder="1" applyProtection="1">
      <protection locked="0"/>
    </xf>
    <xf numFmtId="0" fontId="1" fillId="12" borderId="1" xfId="0" applyFont="1" applyFill="1" applyBorder="1" applyProtection="1"/>
    <xf numFmtId="164" fontId="1" fillId="12" borderId="1" xfId="0" applyNumberFormat="1" applyFont="1" applyFill="1" applyBorder="1" applyAlignment="1" applyProtection="1">
      <alignment horizontal="center"/>
    </xf>
    <xf numFmtId="164" fontId="1" fillId="12" borderId="5" xfId="0" applyNumberFormat="1" applyFont="1" applyFill="1" applyBorder="1" applyProtection="1">
      <protection locked="0"/>
    </xf>
    <xf numFmtId="164" fontId="1" fillId="12" borderId="5" xfId="0" applyNumberFormat="1" applyFont="1" applyFill="1" applyBorder="1" applyProtection="1"/>
    <xf numFmtId="164" fontId="1" fillId="12" borderId="6" xfId="0" applyNumberFormat="1" applyFont="1" applyFill="1" applyBorder="1" applyProtection="1"/>
    <xf numFmtId="0" fontId="0" fillId="0" borderId="49" xfId="0" applyBorder="1" applyProtection="1"/>
    <xf numFmtId="0" fontId="1" fillId="5" borderId="44" xfId="0" applyFont="1" applyFill="1" applyBorder="1" applyProtection="1"/>
    <xf numFmtId="164" fontId="1" fillId="0" borderId="34" xfId="0" applyNumberFormat="1" applyFont="1" applyFill="1" applyBorder="1" applyProtection="1">
      <protection locked="0"/>
    </xf>
    <xf numFmtId="164" fontId="1" fillId="0" borderId="22" xfId="0" applyNumberFormat="1" applyFont="1" applyFill="1" applyBorder="1" applyProtection="1">
      <protection locked="0"/>
    </xf>
    <xf numFmtId="164" fontId="1" fillId="14" borderId="37" xfId="0" applyNumberFormat="1" applyFont="1" applyFill="1" applyBorder="1" applyProtection="1">
      <protection locked="0"/>
    </xf>
    <xf numFmtId="0" fontId="18" fillId="0" borderId="41" xfId="0" applyFont="1" applyFill="1" applyBorder="1" applyAlignment="1" applyProtection="1">
      <alignment horizontal="center"/>
    </xf>
    <xf numFmtId="0" fontId="18" fillId="6" borderId="41" xfId="0" applyFont="1" applyFill="1" applyBorder="1" applyAlignment="1" applyProtection="1">
      <alignment horizontal="left"/>
    </xf>
    <xf numFmtId="165" fontId="18" fillId="6" borderId="41" xfId="0" applyNumberFormat="1" applyFont="1" applyFill="1" applyBorder="1" applyAlignment="1" applyProtection="1"/>
    <xf numFmtId="10" fontId="19" fillId="0" borderId="32" xfId="0" applyNumberFormat="1" applyFont="1" applyFill="1" applyBorder="1" applyProtection="1"/>
    <xf numFmtId="0" fontId="2" fillId="0" borderId="44" xfId="0" applyFont="1" applyFill="1" applyBorder="1" applyAlignment="1" applyProtection="1">
      <alignment horizontal="center"/>
    </xf>
    <xf numFmtId="0" fontId="2" fillId="0" borderId="44" xfId="0" applyFont="1" applyBorder="1" applyProtection="1"/>
    <xf numFmtId="164" fontId="5" fillId="14" borderId="37" xfId="0" applyNumberFormat="1" applyFont="1" applyFill="1" applyBorder="1" applyAlignment="1" applyProtection="1">
      <alignment horizontal="center"/>
    </xf>
    <xf numFmtId="164" fontId="5" fillId="14" borderId="20" xfId="0" applyNumberFormat="1" applyFont="1" applyFill="1" applyBorder="1" applyProtection="1"/>
    <xf numFmtId="0" fontId="2" fillId="14" borderId="20" xfId="0" applyFont="1" applyFill="1" applyBorder="1" applyProtection="1"/>
    <xf numFmtId="164" fontId="5" fillId="14" borderId="38" xfId="0" applyNumberFormat="1" applyFont="1" applyFill="1" applyBorder="1" applyProtection="1"/>
    <xf numFmtId="165" fontId="2" fillId="7" borderId="3" xfId="0" applyNumberFormat="1" applyFont="1" applyFill="1" applyBorder="1" applyProtection="1"/>
    <xf numFmtId="164" fontId="5" fillId="14" borderId="21" xfId="0" applyNumberFormat="1" applyFont="1" applyFill="1" applyBorder="1" applyProtection="1"/>
    <xf numFmtId="10" fontId="20" fillId="13" borderId="3" xfId="0" applyNumberFormat="1" applyFont="1" applyFill="1" applyBorder="1" applyProtection="1"/>
    <xf numFmtId="165" fontId="21" fillId="9" borderId="41" xfId="0" applyNumberFormat="1" applyFont="1" applyFill="1" applyBorder="1" applyAlignment="1" applyProtection="1"/>
    <xf numFmtId="165" fontId="21" fillId="9" borderId="32" xfId="0" applyNumberFormat="1" applyFont="1" applyFill="1" applyBorder="1" applyAlignment="1" applyProtection="1"/>
    <xf numFmtId="14" fontId="1" fillId="13" borderId="0" xfId="0" applyNumberFormat="1" applyFont="1" applyFill="1" applyBorder="1" applyAlignment="1" applyProtection="1">
      <alignment horizontal="left"/>
      <protection locked="0"/>
    </xf>
    <xf numFmtId="0" fontId="0" fillId="0" borderId="0" xfId="0" applyFill="1" applyBorder="1"/>
    <xf numFmtId="0" fontId="0" fillId="0" borderId="39" xfId="0" applyFill="1" applyBorder="1"/>
    <xf numFmtId="0" fontId="1" fillId="0" borderId="55" xfId="0" applyFont="1" applyFill="1" applyBorder="1" applyAlignment="1" applyProtection="1">
      <alignment horizontal="left"/>
      <protection locked="0"/>
    </xf>
    <xf numFmtId="0" fontId="1" fillId="0" borderId="12" xfId="0" applyFont="1" applyFill="1" applyBorder="1" applyAlignment="1" applyProtection="1">
      <alignment horizontal="left"/>
      <protection locked="0"/>
    </xf>
    <xf numFmtId="0" fontId="0" fillId="0" borderId="6" xfId="0" applyFill="1" applyBorder="1" applyProtection="1"/>
    <xf numFmtId="0" fontId="0" fillId="10" borderId="53" xfId="0" applyFill="1" applyBorder="1" applyProtection="1"/>
    <xf numFmtId="0" fontId="8" fillId="5" borderId="53" xfId="0" applyFont="1" applyFill="1" applyBorder="1" applyProtection="1"/>
    <xf numFmtId="0" fontId="8" fillId="0" borderId="53" xfId="0" applyFont="1" applyFill="1" applyBorder="1" applyAlignment="1" applyProtection="1">
      <alignment horizontal="left"/>
    </xf>
    <xf numFmtId="0" fontId="4" fillId="0" borderId="53" xfId="0" applyFont="1" applyBorder="1" applyProtection="1"/>
    <xf numFmtId="0" fontId="0" fillId="0" borderId="48" xfId="0" applyFill="1" applyBorder="1" applyAlignment="1" applyProtection="1">
      <alignment horizontal="center"/>
    </xf>
    <xf numFmtId="0" fontId="0" fillId="0" borderId="8" xfId="0" applyBorder="1" applyAlignment="1" applyProtection="1">
      <alignment horizontal="left" indent="5"/>
    </xf>
    <xf numFmtId="0" fontId="9" fillId="0" borderId="1" xfId="0" applyFont="1" applyFill="1" applyBorder="1" applyProtection="1"/>
    <xf numFmtId="0" fontId="12" fillId="0" borderId="10" xfId="2" applyFont="1" applyBorder="1" applyProtection="1"/>
    <xf numFmtId="0" fontId="12" fillId="0" borderId="55" xfId="0" applyFont="1" applyFill="1" applyBorder="1"/>
    <xf numFmtId="0" fontId="12" fillId="0" borderId="55" xfId="2" applyFont="1" applyBorder="1" applyProtection="1"/>
    <xf numFmtId="0" fontId="12" fillId="8" borderId="0" xfId="0" applyFont="1" applyFill="1" applyBorder="1"/>
    <xf numFmtId="0" fontId="12" fillId="8" borderId="0" xfId="2" applyFont="1" applyFill="1" applyBorder="1" applyProtection="1"/>
    <xf numFmtId="0" fontId="1" fillId="8" borderId="0" xfId="0" applyFont="1" applyFill="1" applyBorder="1" applyAlignment="1" applyProtection="1">
      <alignment horizontal="left"/>
      <protection locked="0"/>
    </xf>
    <xf numFmtId="0" fontId="22" fillId="0" borderId="37" xfId="0" applyFont="1" applyBorder="1" applyAlignment="1" applyProtection="1">
      <alignment horizontal="center"/>
    </xf>
    <xf numFmtId="0" fontId="22" fillId="0" borderId="20" xfId="0" applyFont="1" applyBorder="1" applyAlignment="1" applyProtection="1">
      <alignment horizontal="center"/>
    </xf>
    <xf numFmtId="164" fontId="0" fillId="5" borderId="58" xfId="0" applyNumberFormat="1" applyFont="1" applyFill="1" applyBorder="1" applyProtection="1">
      <protection locked="0"/>
    </xf>
    <xf numFmtId="0" fontId="1" fillId="0" borderId="24" xfId="0" applyFont="1" applyFill="1" applyBorder="1"/>
    <xf numFmtId="0" fontId="0" fillId="0" borderId="2" xfId="0" applyFont="1" applyBorder="1" applyProtection="1">
      <protection locked="0"/>
    </xf>
    <xf numFmtId="164" fontId="1" fillId="0" borderId="1" xfId="0" applyNumberFormat="1" applyFont="1" applyBorder="1" applyAlignment="1" applyProtection="1">
      <alignment horizontal="right"/>
      <protection locked="0"/>
    </xf>
    <xf numFmtId="164" fontId="5" fillId="0" borderId="14" xfId="0" applyNumberFormat="1" applyFont="1" applyFill="1" applyBorder="1" applyAlignment="1" applyProtection="1">
      <alignment horizontal="left"/>
    </xf>
    <xf numFmtId="164" fontId="1" fillId="0" borderId="42" xfId="0" applyNumberFormat="1" applyFont="1" applyFill="1" applyBorder="1" applyAlignment="1" applyProtection="1">
      <alignment horizontal="left"/>
    </xf>
    <xf numFmtId="0" fontId="1" fillId="0" borderId="14" xfId="0" applyFont="1" applyFill="1" applyBorder="1" applyAlignment="1" applyProtection="1">
      <alignment horizontal="left"/>
    </xf>
    <xf numFmtId="0" fontId="1" fillId="0" borderId="42" xfId="0" applyFont="1" applyFill="1" applyBorder="1" applyAlignment="1" applyProtection="1">
      <alignment horizontal="left"/>
    </xf>
    <xf numFmtId="0" fontId="18" fillId="0" borderId="19" xfId="0" applyFont="1" applyBorder="1" applyAlignment="1" applyProtection="1">
      <alignment horizontal="center" vertical="center"/>
    </xf>
    <xf numFmtId="0" fontId="18" fillId="0" borderId="20" xfId="0" applyFont="1" applyBorder="1" applyAlignment="1" applyProtection="1">
      <alignment horizontal="center" vertical="center"/>
    </xf>
    <xf numFmtId="0" fontId="18" fillId="0" borderId="21" xfId="0" applyFont="1" applyBorder="1" applyAlignment="1" applyProtection="1">
      <alignment horizontal="center" vertical="center"/>
    </xf>
    <xf numFmtId="0" fontId="1" fillId="4" borderId="30" xfId="0" applyFont="1" applyFill="1" applyBorder="1" applyAlignment="1" applyProtection="1">
      <alignment horizontal="center" vertical="center" wrapText="1"/>
    </xf>
    <xf numFmtId="0" fontId="1" fillId="4" borderId="28" xfId="0" applyFont="1" applyFill="1" applyBorder="1" applyAlignment="1" applyProtection="1">
      <alignment horizontal="center" vertical="center" wrapText="1"/>
    </xf>
    <xf numFmtId="0" fontId="1" fillId="4" borderId="31" xfId="0" applyFont="1" applyFill="1" applyBorder="1" applyAlignment="1" applyProtection="1">
      <alignment horizontal="center" vertical="center" wrapText="1"/>
    </xf>
    <xf numFmtId="0" fontId="1" fillId="0" borderId="29" xfId="0" applyFont="1" applyBorder="1" applyAlignment="1" applyProtection="1">
      <alignment horizontal="center" vertical="center"/>
    </xf>
    <xf numFmtId="0" fontId="1" fillId="0" borderId="40" xfId="0" applyFont="1" applyBorder="1" applyAlignment="1" applyProtection="1">
      <alignment horizontal="center" vertical="center"/>
    </xf>
    <xf numFmtId="0" fontId="1" fillId="0" borderId="24" xfId="0" applyFont="1" applyBorder="1" applyAlignment="1" applyProtection="1">
      <alignment horizontal="center" vertical="center"/>
    </xf>
    <xf numFmtId="0" fontId="1" fillId="0" borderId="36" xfId="0" applyFont="1" applyBorder="1" applyAlignment="1" applyProtection="1">
      <alignment horizontal="center" vertical="center"/>
    </xf>
    <xf numFmtId="0" fontId="0" fillId="0" borderId="37" xfId="0" applyBorder="1" applyAlignment="1" applyProtection="1">
      <alignment horizontal="center"/>
    </xf>
    <xf numFmtId="0" fontId="0" fillId="0" borderId="20" xfId="0" applyBorder="1" applyAlignment="1" applyProtection="1">
      <alignment horizontal="center"/>
    </xf>
    <xf numFmtId="0" fontId="1" fillId="3" borderId="44" xfId="0" applyFont="1" applyFill="1" applyBorder="1" applyAlignment="1" applyProtection="1">
      <alignment horizontal="center" vertical="center" wrapText="1"/>
    </xf>
    <xf numFmtId="0" fontId="1" fillId="3" borderId="45" xfId="0" applyFont="1" applyFill="1" applyBorder="1" applyAlignment="1" applyProtection="1">
      <alignment horizontal="center" vertical="center" wrapText="1"/>
    </xf>
    <xf numFmtId="0" fontId="1" fillId="3" borderId="59" xfId="0" applyFont="1" applyFill="1" applyBorder="1" applyAlignment="1" applyProtection="1">
      <alignment horizontal="center" vertical="center" wrapText="1"/>
    </xf>
    <xf numFmtId="164" fontId="0" fillId="0" borderId="29" xfId="0" applyNumberFormat="1" applyBorder="1" applyAlignment="1" applyProtection="1">
      <alignment horizontal="center" vertical="center"/>
    </xf>
    <xf numFmtId="164" fontId="0" fillId="0" borderId="22" xfId="0" applyNumberFormat="1" applyBorder="1" applyAlignment="1" applyProtection="1">
      <alignment horizontal="center" vertical="center"/>
    </xf>
    <xf numFmtId="0" fontId="0" fillId="0" borderId="32" xfId="0" applyFont="1" applyBorder="1" applyAlignment="1" applyProtection="1">
      <alignment horizontal="center" vertical="center" wrapText="1"/>
    </xf>
    <xf numFmtId="0" fontId="0" fillId="0" borderId="23" xfId="0" applyFont="1" applyBorder="1" applyAlignment="1" applyProtection="1">
      <alignment horizontal="center" vertical="center" wrapText="1"/>
    </xf>
    <xf numFmtId="0" fontId="1" fillId="0" borderId="27" xfId="0" applyFont="1" applyFill="1" applyBorder="1" applyAlignment="1" applyProtection="1">
      <alignment horizontal="center" wrapText="1"/>
    </xf>
    <xf numFmtId="0" fontId="1" fillId="0" borderId="26" xfId="0" applyFont="1" applyFill="1" applyBorder="1" applyAlignment="1" applyProtection="1">
      <alignment horizontal="center" wrapText="1"/>
    </xf>
    <xf numFmtId="0" fontId="1" fillId="0" borderId="32" xfId="0" applyFont="1" applyBorder="1" applyAlignment="1" applyProtection="1">
      <alignment horizontal="center" vertical="center" wrapText="1"/>
    </xf>
    <xf numFmtId="0" fontId="1" fillId="0" borderId="23" xfId="0" applyFont="1" applyBorder="1" applyAlignment="1" applyProtection="1">
      <alignment horizontal="center" vertical="center" wrapText="1"/>
    </xf>
    <xf numFmtId="164" fontId="9" fillId="5" borderId="44" xfId="0" applyNumberFormat="1" applyFont="1" applyFill="1" applyBorder="1" applyAlignment="1" applyProtection="1">
      <alignment horizontal="center"/>
    </xf>
    <xf numFmtId="164" fontId="9" fillId="5" borderId="45" xfId="0" applyNumberFormat="1" applyFont="1" applyFill="1" applyBorder="1" applyAlignment="1" applyProtection="1">
      <alignment horizontal="center"/>
    </xf>
    <xf numFmtId="164" fontId="9" fillId="5" borderId="62" xfId="0" applyNumberFormat="1" applyFont="1" applyFill="1" applyBorder="1" applyAlignment="1" applyProtection="1">
      <alignment horizontal="center"/>
    </xf>
    <xf numFmtId="164" fontId="9" fillId="5" borderId="56" xfId="0" applyNumberFormat="1" applyFont="1" applyFill="1" applyBorder="1" applyAlignment="1" applyProtection="1">
      <alignment horizontal="center"/>
    </xf>
    <xf numFmtId="0" fontId="1" fillId="0" borderId="44" xfId="0" applyFont="1" applyBorder="1" applyAlignment="1" applyProtection="1">
      <alignment horizontal="center"/>
    </xf>
    <xf numFmtId="0" fontId="1" fillId="0" borderId="45" xfId="0" applyFont="1" applyBorder="1" applyAlignment="1" applyProtection="1">
      <alignment horizontal="center"/>
    </xf>
    <xf numFmtId="164" fontId="0" fillId="0" borderId="29" xfId="0" applyNumberFormat="1" applyFont="1" applyBorder="1" applyAlignment="1" applyProtection="1">
      <alignment horizontal="center" vertical="center"/>
    </xf>
    <xf numFmtId="164" fontId="0" fillId="0" borderId="22" xfId="0" applyNumberFormat="1" applyFont="1" applyBorder="1" applyAlignment="1" applyProtection="1">
      <alignment horizontal="center" vertical="center"/>
    </xf>
    <xf numFmtId="0" fontId="0" fillId="0" borderId="32" xfId="0" applyFont="1" applyBorder="1" applyAlignment="1" applyProtection="1">
      <alignment horizontal="center" vertical="center"/>
    </xf>
    <xf numFmtId="0" fontId="0" fillId="0" borderId="23" xfId="0" applyFont="1" applyBorder="1" applyAlignment="1" applyProtection="1">
      <alignment horizontal="center" vertical="center"/>
    </xf>
    <xf numFmtId="0" fontId="16" fillId="0" borderId="56" xfId="0" applyFont="1" applyFill="1" applyBorder="1" applyAlignment="1" applyProtection="1">
      <alignment horizontal="center" vertical="center"/>
    </xf>
    <xf numFmtId="0" fontId="16" fillId="0" borderId="51" xfId="0" applyFont="1" applyFill="1" applyBorder="1" applyAlignment="1" applyProtection="1">
      <alignment horizontal="center" vertical="center"/>
    </xf>
    <xf numFmtId="0" fontId="1" fillId="0" borderId="27" xfId="0" applyFont="1" applyBorder="1" applyAlignment="1" applyProtection="1">
      <alignment horizontal="center" vertical="center" wrapText="1"/>
    </xf>
    <xf numFmtId="0" fontId="1" fillId="0" borderId="26" xfId="0" applyFont="1" applyBorder="1" applyAlignment="1" applyProtection="1">
      <alignment horizontal="center" vertical="center" wrapText="1"/>
    </xf>
    <xf numFmtId="0" fontId="1" fillId="0" borderId="33" xfId="0" applyFont="1" applyBorder="1" applyAlignment="1" applyProtection="1">
      <alignment horizontal="center" vertical="center" wrapText="1"/>
    </xf>
    <xf numFmtId="164" fontId="1" fillId="0" borderId="42" xfId="0" applyNumberFormat="1" applyFont="1" applyFill="1" applyBorder="1" applyAlignment="1" applyProtection="1">
      <alignment horizontal="left"/>
      <protection locked="0"/>
    </xf>
    <xf numFmtId="164" fontId="1" fillId="0" borderId="43" xfId="0" applyNumberFormat="1" applyFont="1" applyFill="1" applyBorder="1" applyAlignment="1" applyProtection="1">
      <alignment horizontal="left"/>
      <protection locked="0"/>
    </xf>
    <xf numFmtId="164" fontId="5" fillId="0" borderId="24" xfId="0" applyNumberFormat="1" applyFont="1" applyFill="1" applyBorder="1" applyAlignment="1" applyProtection="1">
      <alignment horizontal="left" vertical="top" wrapText="1"/>
      <protection locked="0"/>
    </xf>
    <xf numFmtId="164" fontId="5" fillId="0" borderId="0" xfId="0" applyNumberFormat="1" applyFont="1" applyFill="1" applyBorder="1" applyAlignment="1" applyProtection="1">
      <alignment horizontal="left" vertical="top" wrapText="1"/>
      <protection locked="0"/>
    </xf>
    <xf numFmtId="164" fontId="5" fillId="0" borderId="39" xfId="0" applyNumberFormat="1" applyFont="1" applyFill="1" applyBorder="1" applyAlignment="1" applyProtection="1">
      <alignment horizontal="left" vertical="top" wrapText="1"/>
      <protection locked="0"/>
    </xf>
    <xf numFmtId="164" fontId="5" fillId="0" borderId="10" xfId="0" applyNumberFormat="1" applyFont="1" applyFill="1" applyBorder="1" applyAlignment="1" applyProtection="1">
      <alignment horizontal="left" vertical="top" wrapText="1"/>
      <protection locked="0"/>
    </xf>
    <xf numFmtId="164" fontId="5" fillId="0" borderId="55" xfId="0" applyNumberFormat="1" applyFont="1" applyFill="1" applyBorder="1" applyAlignment="1" applyProtection="1">
      <alignment horizontal="left" vertical="top" wrapText="1"/>
      <protection locked="0"/>
    </xf>
    <xf numFmtId="164" fontId="5" fillId="0" borderId="12" xfId="0" applyNumberFormat="1" applyFont="1" applyFill="1" applyBorder="1" applyAlignment="1" applyProtection="1">
      <alignment horizontal="left" vertical="top" wrapText="1"/>
      <protection locked="0"/>
    </xf>
    <xf numFmtId="0" fontId="3" fillId="0" borderId="0" xfId="0" applyFont="1" applyFill="1" applyAlignment="1" applyProtection="1">
      <alignment horizontal="left"/>
      <protection locked="0"/>
    </xf>
    <xf numFmtId="0" fontId="0" fillId="0" borderId="0" xfId="0" applyFont="1" applyFill="1" applyAlignment="1" applyProtection="1">
      <alignment horizontal="left"/>
      <protection locked="0"/>
    </xf>
    <xf numFmtId="0" fontId="1" fillId="12" borderId="32" xfId="0" applyFont="1" applyFill="1" applyBorder="1" applyAlignment="1" applyProtection="1">
      <alignment horizontal="left" vertical="center"/>
    </xf>
    <xf numFmtId="0" fontId="1" fillId="12" borderId="23" xfId="0" applyFont="1" applyFill="1" applyBorder="1" applyAlignment="1" applyProtection="1">
      <alignment horizontal="left" vertical="center"/>
    </xf>
    <xf numFmtId="0" fontId="1" fillId="12" borderId="61" xfId="0" applyFont="1" applyFill="1" applyBorder="1" applyAlignment="1" applyProtection="1">
      <alignment horizontal="left" vertical="center"/>
    </xf>
    <xf numFmtId="0" fontId="1" fillId="12" borderId="62" xfId="0" applyFont="1" applyFill="1" applyBorder="1" applyAlignment="1" applyProtection="1">
      <alignment horizontal="left" vertical="center"/>
    </xf>
    <xf numFmtId="0" fontId="1" fillId="12" borderId="30" xfId="0" applyFont="1" applyFill="1" applyBorder="1" applyAlignment="1" applyProtection="1">
      <alignment horizontal="left" vertical="center"/>
    </xf>
    <xf numFmtId="0" fontId="1" fillId="12" borderId="50" xfId="0" applyFont="1" applyFill="1" applyBorder="1" applyAlignment="1" applyProtection="1">
      <alignment horizontal="left" vertical="center"/>
    </xf>
    <xf numFmtId="0" fontId="1" fillId="12" borderId="63" xfId="0" applyFont="1" applyFill="1" applyBorder="1" applyAlignment="1" applyProtection="1">
      <alignment horizontal="left" vertical="center"/>
    </xf>
    <xf numFmtId="0" fontId="1" fillId="12" borderId="35" xfId="0" applyFont="1" applyFill="1" applyBorder="1" applyAlignment="1" applyProtection="1">
      <alignment horizontal="left" vertical="center"/>
    </xf>
    <xf numFmtId="164" fontId="15" fillId="14" borderId="5" xfId="0" applyNumberFormat="1" applyFont="1" applyFill="1" applyBorder="1" applyAlignment="1" applyProtection="1">
      <alignment horizontal="center" vertical="center" wrapText="1"/>
    </xf>
    <xf numFmtId="164" fontId="15" fillId="14" borderId="6" xfId="0" applyNumberFormat="1" applyFont="1" applyFill="1" applyBorder="1" applyAlignment="1" applyProtection="1">
      <alignment horizontal="center" vertical="center" wrapText="1"/>
    </xf>
    <xf numFmtId="164" fontId="1" fillId="0" borderId="64" xfId="0" applyNumberFormat="1" applyFont="1" applyFill="1" applyBorder="1" applyAlignment="1" applyProtection="1">
      <alignment horizontal="right"/>
      <protection locked="0"/>
    </xf>
    <xf numFmtId="164" fontId="1" fillId="0" borderId="65" xfId="0" applyNumberFormat="1" applyFont="1" applyFill="1" applyBorder="1" applyAlignment="1" applyProtection="1">
      <alignment horizontal="right"/>
      <protection locked="0"/>
    </xf>
    <xf numFmtId="10" fontId="1" fillId="0" borderId="32" xfId="0" applyNumberFormat="1" applyFont="1" applyBorder="1" applyAlignment="1" applyProtection="1">
      <alignment horizontal="center" vertical="center" wrapText="1"/>
    </xf>
    <xf numFmtId="10" fontId="1" fillId="0" borderId="16" xfId="0" applyNumberFormat="1" applyFont="1" applyBorder="1" applyAlignment="1" applyProtection="1">
      <alignment horizontal="center" vertical="center" wrapText="1"/>
    </xf>
    <xf numFmtId="10" fontId="1" fillId="0" borderId="23" xfId="0" applyNumberFormat="1" applyFont="1" applyBorder="1" applyAlignment="1" applyProtection="1">
      <alignment horizontal="center" vertical="center" wrapText="1"/>
    </xf>
    <xf numFmtId="10" fontId="17" fillId="0" borderId="32" xfId="0" applyNumberFormat="1" applyFont="1" applyFill="1" applyBorder="1" applyAlignment="1" applyProtection="1">
      <alignment horizontal="center" vertical="center" wrapText="1"/>
    </xf>
    <xf numFmtId="10" fontId="17" fillId="0" borderId="16" xfId="0" applyNumberFormat="1" applyFont="1" applyFill="1" applyBorder="1" applyAlignment="1" applyProtection="1">
      <alignment horizontal="center" vertical="center" wrapText="1"/>
    </xf>
    <xf numFmtId="10" fontId="17" fillId="0" borderId="23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 applyProtection="1">
      <alignment horizontal="left"/>
      <protection locked="0"/>
    </xf>
    <xf numFmtId="0" fontId="1" fillId="13" borderId="0" xfId="0" applyFont="1" applyFill="1" applyBorder="1" applyAlignment="1" applyProtection="1">
      <alignment horizontal="left"/>
      <protection locked="0"/>
    </xf>
  </cellXfs>
  <cellStyles count="3">
    <cellStyle name="Normální" xfId="0" builtinId="0"/>
    <cellStyle name="Normální 2" xfId="1" xr:uid="{00000000-0005-0000-0000-000001000000}"/>
    <cellStyle name="normální_Tabulka školy, návrh rozpočtu" xfId="2" xr:uid="{00000000-0005-0000-0000-000002000000}"/>
  </cellStyles>
  <dxfs count="6">
    <dxf>
      <font>
        <color theme="0"/>
      </font>
      <numFmt numFmtId="166" formatCode=";;;"/>
    </dxf>
    <dxf>
      <numFmt numFmtId="166" formatCode=";;;"/>
    </dxf>
    <dxf>
      <font>
        <color theme="0"/>
      </font>
      <numFmt numFmtId="166" formatCode=";;;"/>
    </dxf>
    <dxf>
      <numFmt numFmtId="166" formatCode=";;;"/>
    </dxf>
    <dxf>
      <font>
        <color theme="0"/>
      </font>
      <numFmt numFmtId="166" formatCode=";;;"/>
    </dxf>
    <dxf>
      <numFmt numFmtId="166" formatCode=";;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V261"/>
  <sheetViews>
    <sheetView showGridLines="0" tabSelected="1" topLeftCell="A40" zoomScale="90" zoomScaleNormal="90" zoomScaleSheetLayoutView="80" workbookViewId="0">
      <selection activeCell="G57" sqref="G57"/>
    </sheetView>
  </sheetViews>
  <sheetFormatPr defaultColWidth="0" defaultRowHeight="15" zeroHeight="1" x14ac:dyDescent="0.25"/>
  <cols>
    <col min="1" max="1" width="4.5703125" customWidth="1"/>
    <col min="2" max="2" width="9.140625" customWidth="1"/>
    <col min="3" max="3" width="65.7109375" customWidth="1"/>
    <col min="4" max="4" width="16.5703125" customWidth="1"/>
    <col min="5" max="5" width="17.85546875" bestFit="1" customWidth="1"/>
    <col min="6" max="6" width="16.85546875" bestFit="1" customWidth="1"/>
    <col min="7" max="7" width="21.28515625" bestFit="1" customWidth="1"/>
    <col min="8" max="9" width="11.28515625" customWidth="1"/>
    <col min="10" max="10" width="16.140625" bestFit="1" customWidth="1"/>
    <col min="11" max="11" width="15" customWidth="1"/>
    <col min="12" max="12" width="13.7109375" bestFit="1" customWidth="1"/>
    <col min="13" max="13" width="15.42578125" style="1" customWidth="1"/>
    <col min="14" max="15" width="11.28515625" customWidth="1"/>
    <col min="16" max="16" width="15" customWidth="1"/>
    <col min="17" max="17" width="6.140625" customWidth="1"/>
    <col min="18" max="19" width="9.140625" hidden="1" customWidth="1"/>
    <col min="20" max="22" width="0" hidden="1" customWidth="1"/>
    <col min="23" max="16384" width="9.140625" hidden="1"/>
  </cols>
  <sheetData>
    <row r="1" spans="1:19" x14ac:dyDescent="0.2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5"/>
      <c r="N1" s="4"/>
      <c r="O1" s="4"/>
      <c r="P1" s="4"/>
      <c r="Q1" s="4"/>
      <c r="R1" s="3"/>
      <c r="S1" s="3"/>
    </row>
    <row r="2" spans="1:19" ht="21" x14ac:dyDescent="0.35">
      <c r="A2" s="4"/>
      <c r="B2" s="6" t="s">
        <v>99</v>
      </c>
      <c r="C2" s="4"/>
      <c r="D2" s="4"/>
      <c r="E2" s="4"/>
      <c r="F2" s="4"/>
      <c r="G2" s="4"/>
      <c r="H2" s="4"/>
      <c r="I2" s="4"/>
      <c r="J2" s="4"/>
      <c r="K2" s="4"/>
      <c r="L2" s="4"/>
      <c r="M2" s="5"/>
      <c r="N2" s="4"/>
      <c r="O2" s="4"/>
      <c r="P2" s="4"/>
      <c r="Q2" s="4"/>
      <c r="R2" s="3"/>
      <c r="S2" s="3"/>
    </row>
    <row r="3" spans="1:19" ht="7.5" customHeight="1" x14ac:dyDescent="0.2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5"/>
      <c r="N3" s="4"/>
      <c r="O3" s="4"/>
      <c r="P3" s="4"/>
      <c r="Q3" s="4"/>
      <c r="R3" s="3"/>
      <c r="S3" s="3"/>
    </row>
    <row r="4" spans="1:19" ht="21" x14ac:dyDescent="0.35">
      <c r="A4" s="4"/>
      <c r="B4" s="4" t="s">
        <v>43</v>
      </c>
      <c r="C4" s="4"/>
      <c r="D4" s="210" t="s">
        <v>105</v>
      </c>
      <c r="E4" s="210"/>
      <c r="F4" s="210"/>
      <c r="G4" s="210"/>
      <c r="H4" s="210"/>
      <c r="I4" s="210"/>
      <c r="J4" s="210"/>
      <c r="K4" s="210"/>
      <c r="L4" s="210"/>
      <c r="M4" s="210"/>
      <c r="N4" s="210"/>
      <c r="O4" s="210"/>
      <c r="P4" s="210"/>
      <c r="Q4" s="4"/>
      <c r="R4" s="3"/>
      <c r="S4" s="3"/>
    </row>
    <row r="5" spans="1:19" ht="3.75" customHeight="1" x14ac:dyDescent="0.2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5"/>
      <c r="N5" s="4"/>
      <c r="O5" s="4"/>
      <c r="P5" s="4"/>
      <c r="Q5" s="4"/>
      <c r="R5" s="3"/>
      <c r="S5" s="3"/>
    </row>
    <row r="6" spans="1:19" x14ac:dyDescent="0.25">
      <c r="A6" s="4"/>
      <c r="B6" s="4" t="s">
        <v>44</v>
      </c>
      <c r="C6" s="4"/>
      <c r="D6" s="94">
        <v>46789677</v>
      </c>
      <c r="E6" s="4"/>
      <c r="F6" s="4"/>
      <c r="G6" s="4"/>
      <c r="H6" s="4"/>
      <c r="I6" s="4"/>
      <c r="J6" s="4"/>
      <c r="K6" s="4"/>
      <c r="L6" s="4"/>
      <c r="M6" s="5"/>
      <c r="N6" s="4"/>
      <c r="O6" s="4"/>
      <c r="P6" s="4"/>
      <c r="Q6" s="4"/>
      <c r="R6" s="3"/>
      <c r="S6" s="3"/>
    </row>
    <row r="7" spans="1:19" ht="3.75" customHeight="1" x14ac:dyDescent="0.25">
      <c r="A7" s="4"/>
      <c r="B7" s="4"/>
      <c r="C7" s="4"/>
      <c r="D7" s="7"/>
      <c r="E7" s="4"/>
      <c r="F7" s="4"/>
      <c r="G7" s="4"/>
      <c r="H7" s="4"/>
      <c r="I7" s="4"/>
      <c r="J7" s="4"/>
      <c r="K7" s="4"/>
      <c r="L7" s="4"/>
      <c r="M7" s="5"/>
      <c r="N7" s="4"/>
      <c r="O7" s="4"/>
      <c r="P7" s="4"/>
      <c r="Q7" s="4"/>
      <c r="R7" s="3"/>
      <c r="S7" s="3"/>
    </row>
    <row r="8" spans="1:19" x14ac:dyDescent="0.25">
      <c r="A8" s="4"/>
      <c r="B8" s="4" t="s">
        <v>45</v>
      </c>
      <c r="C8" s="4"/>
      <c r="D8" s="211" t="s">
        <v>106</v>
      </c>
      <c r="E8" s="211"/>
      <c r="F8" s="211"/>
      <c r="G8" s="211"/>
      <c r="H8" s="211"/>
      <c r="I8" s="211"/>
      <c r="J8" s="211"/>
      <c r="K8" s="211"/>
      <c r="L8" s="211"/>
      <c r="M8" s="211"/>
      <c r="N8" s="211"/>
      <c r="O8" s="211"/>
      <c r="P8" s="211"/>
      <c r="Q8" s="4"/>
      <c r="R8" s="3"/>
      <c r="S8" s="3"/>
    </row>
    <row r="9" spans="1:19" ht="15.75" thickBot="1" x14ac:dyDescent="0.3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5"/>
      <c r="N9" s="4"/>
      <c r="O9" s="4"/>
      <c r="P9" s="4"/>
      <c r="Q9" s="4"/>
      <c r="R9" s="3"/>
      <c r="S9" s="3"/>
    </row>
    <row r="10" spans="1:19" ht="29.25" customHeight="1" thickBot="1" x14ac:dyDescent="0.3">
      <c r="A10" s="4"/>
      <c r="B10" s="199" t="s">
        <v>37</v>
      </c>
      <c r="C10" s="170" t="s">
        <v>38</v>
      </c>
      <c r="D10" s="164" t="s">
        <v>98</v>
      </c>
      <c r="E10" s="165"/>
      <c r="F10" s="165"/>
      <c r="G10" s="165"/>
      <c r="H10" s="165"/>
      <c r="I10" s="166"/>
      <c r="J10" s="164" t="s">
        <v>97</v>
      </c>
      <c r="K10" s="165"/>
      <c r="L10" s="165"/>
      <c r="M10" s="165"/>
      <c r="N10" s="165"/>
      <c r="O10" s="166"/>
      <c r="P10" s="224" t="s">
        <v>71</v>
      </c>
      <c r="Q10" s="4"/>
    </row>
    <row r="11" spans="1:19" ht="30.75" thickBot="1" x14ac:dyDescent="0.3">
      <c r="A11" s="4"/>
      <c r="B11" s="200"/>
      <c r="C11" s="171"/>
      <c r="D11" s="167" t="s">
        <v>39</v>
      </c>
      <c r="E11" s="168"/>
      <c r="F11" s="168"/>
      <c r="G11" s="169"/>
      <c r="H11" s="8" t="s">
        <v>40</v>
      </c>
      <c r="I11" s="8" t="s">
        <v>62</v>
      </c>
      <c r="J11" s="167" t="s">
        <v>39</v>
      </c>
      <c r="K11" s="168"/>
      <c r="L11" s="168"/>
      <c r="M11" s="169"/>
      <c r="N11" s="8" t="s">
        <v>40</v>
      </c>
      <c r="O11" s="8" t="s">
        <v>62</v>
      </c>
      <c r="P11" s="225"/>
      <c r="Q11" s="4"/>
    </row>
    <row r="12" spans="1:19" ht="15.75" thickBot="1" x14ac:dyDescent="0.3">
      <c r="A12" s="4"/>
      <c r="B12" s="200"/>
      <c r="C12" s="172"/>
      <c r="D12" s="176" t="s">
        <v>63</v>
      </c>
      <c r="E12" s="177"/>
      <c r="F12" s="177"/>
      <c r="G12" s="177"/>
      <c r="H12" s="177"/>
      <c r="I12" s="178"/>
      <c r="J12" s="176" t="s">
        <v>63</v>
      </c>
      <c r="K12" s="177"/>
      <c r="L12" s="177"/>
      <c r="M12" s="177"/>
      <c r="N12" s="177"/>
      <c r="O12" s="178"/>
      <c r="P12" s="225"/>
      <c r="Q12" s="4"/>
    </row>
    <row r="13" spans="1:19" ht="15.75" thickBot="1" x14ac:dyDescent="0.3">
      <c r="A13" s="4"/>
      <c r="B13" s="201"/>
      <c r="C13" s="173"/>
      <c r="D13" s="174" t="s">
        <v>58</v>
      </c>
      <c r="E13" s="175"/>
      <c r="F13" s="175"/>
      <c r="G13" s="179" t="s">
        <v>64</v>
      </c>
      <c r="H13" s="181" t="s">
        <v>67</v>
      </c>
      <c r="I13" s="185" t="s">
        <v>63</v>
      </c>
      <c r="J13" s="174" t="s">
        <v>58</v>
      </c>
      <c r="K13" s="175"/>
      <c r="L13" s="175"/>
      <c r="M13" s="179" t="s">
        <v>64</v>
      </c>
      <c r="N13" s="181" t="s">
        <v>67</v>
      </c>
      <c r="O13" s="185" t="s">
        <v>63</v>
      </c>
      <c r="P13" s="225"/>
      <c r="Q13" s="4"/>
    </row>
    <row r="14" spans="1:19" ht="15.75" thickBot="1" x14ac:dyDescent="0.3">
      <c r="A14" s="4"/>
      <c r="B14" s="9"/>
      <c r="C14" s="10"/>
      <c r="D14" s="154" t="s">
        <v>59</v>
      </c>
      <c r="E14" s="155" t="s">
        <v>96</v>
      </c>
      <c r="F14" s="155" t="s">
        <v>60</v>
      </c>
      <c r="G14" s="180"/>
      <c r="H14" s="182"/>
      <c r="I14" s="186"/>
      <c r="J14" s="154" t="s">
        <v>59</v>
      </c>
      <c r="K14" s="155" t="s">
        <v>96</v>
      </c>
      <c r="L14" s="155" t="s">
        <v>60</v>
      </c>
      <c r="M14" s="180"/>
      <c r="N14" s="182"/>
      <c r="O14" s="186"/>
      <c r="P14" s="226"/>
      <c r="Q14" s="4"/>
    </row>
    <row r="15" spans="1:19" x14ac:dyDescent="0.25">
      <c r="A15" s="4"/>
      <c r="B15" s="38" t="s">
        <v>0</v>
      </c>
      <c r="C15" s="140" t="s">
        <v>52</v>
      </c>
      <c r="D15" s="11"/>
      <c r="E15" s="12"/>
      <c r="F15" s="63">
        <v>1800</v>
      </c>
      <c r="G15" s="70">
        <f>SUM(D15:F15)</f>
        <v>1800</v>
      </c>
      <c r="H15" s="73">
        <v>0</v>
      </c>
      <c r="I15" s="13">
        <f>G15+H15</f>
        <v>1800</v>
      </c>
      <c r="J15" s="11"/>
      <c r="K15" s="12"/>
      <c r="L15" s="63">
        <v>1250.8</v>
      </c>
      <c r="M15" s="70">
        <f>SUM(J15:L15)</f>
        <v>1250.8</v>
      </c>
      <c r="N15" s="73">
        <v>3</v>
      </c>
      <c r="O15" s="13">
        <f>M15+N15</f>
        <v>1253.8</v>
      </c>
      <c r="P15" s="14">
        <f>(O15-I15)/I15</f>
        <v>-0.30344444444444446</v>
      </c>
      <c r="Q15" s="4"/>
    </row>
    <row r="16" spans="1:19" x14ac:dyDescent="0.25">
      <c r="A16" s="4"/>
      <c r="B16" s="15" t="s">
        <v>1</v>
      </c>
      <c r="C16" s="141" t="s">
        <v>61</v>
      </c>
      <c r="D16" s="64">
        <v>6506</v>
      </c>
      <c r="E16" s="16"/>
      <c r="F16" s="16"/>
      <c r="G16" s="71">
        <f t="shared" ref="G16:G23" si="0">SUM(D16:F16)</f>
        <v>6506</v>
      </c>
      <c r="H16" s="74"/>
      <c r="I16" s="13">
        <f t="shared" ref="I16:I23" si="1">G16+H16</f>
        <v>6506</v>
      </c>
      <c r="J16" s="64">
        <v>6375.88</v>
      </c>
      <c r="K16" s="16"/>
      <c r="L16" s="16"/>
      <c r="M16" s="71">
        <f t="shared" ref="M16:M23" si="2">SUM(J16:L16)</f>
        <v>6375.88</v>
      </c>
      <c r="N16" s="74"/>
      <c r="O16" s="13">
        <f t="shared" ref="O16:O20" si="3">M16+N16</f>
        <v>6375.88</v>
      </c>
      <c r="P16" s="17">
        <f t="shared" ref="P16:P40" si="4">(O16-I16)/I16</f>
        <v>-1.9999999999999983E-2</v>
      </c>
      <c r="Q16" s="4"/>
    </row>
    <row r="17" spans="1:17" x14ac:dyDescent="0.25">
      <c r="A17" s="4"/>
      <c r="B17" s="15" t="s">
        <v>3</v>
      </c>
      <c r="C17" s="142" t="s">
        <v>82</v>
      </c>
      <c r="D17" s="65">
        <v>893.2</v>
      </c>
      <c r="E17" s="18"/>
      <c r="F17" s="18"/>
      <c r="G17" s="71">
        <f t="shared" si="0"/>
        <v>893.2</v>
      </c>
      <c r="H17" s="75"/>
      <c r="I17" s="13">
        <f t="shared" si="1"/>
        <v>893.2</v>
      </c>
      <c r="J17" s="65">
        <v>893.2</v>
      </c>
      <c r="K17" s="18"/>
      <c r="L17" s="18"/>
      <c r="M17" s="71">
        <f t="shared" si="2"/>
        <v>893.2</v>
      </c>
      <c r="N17" s="75"/>
      <c r="O17" s="13">
        <f t="shared" si="3"/>
        <v>893.2</v>
      </c>
      <c r="P17" s="17">
        <f t="shared" si="4"/>
        <v>0</v>
      </c>
      <c r="Q17" s="4"/>
    </row>
    <row r="18" spans="1:17" x14ac:dyDescent="0.25">
      <c r="A18" s="4"/>
      <c r="B18" s="15" t="s">
        <v>5</v>
      </c>
      <c r="C18" s="143" t="s">
        <v>53</v>
      </c>
      <c r="D18" s="19"/>
      <c r="E18" s="66">
        <v>57891.8</v>
      </c>
      <c r="F18" s="18"/>
      <c r="G18" s="71">
        <f t="shared" si="0"/>
        <v>57891.8</v>
      </c>
      <c r="H18" s="73"/>
      <c r="I18" s="13">
        <f t="shared" si="1"/>
        <v>57891.8</v>
      </c>
      <c r="J18" s="19"/>
      <c r="K18" s="66">
        <v>56612.2</v>
      </c>
      <c r="L18" s="18"/>
      <c r="M18" s="71">
        <f t="shared" si="2"/>
        <v>56612.2</v>
      </c>
      <c r="N18" s="73"/>
      <c r="O18" s="13">
        <f t="shared" si="3"/>
        <v>56612.2</v>
      </c>
      <c r="P18" s="17">
        <f t="shared" si="4"/>
        <v>-2.2103303058464339E-2</v>
      </c>
      <c r="Q18" s="20"/>
    </row>
    <row r="19" spans="1:17" x14ac:dyDescent="0.25">
      <c r="A19" s="4"/>
      <c r="B19" s="15" t="s">
        <v>7</v>
      </c>
      <c r="C19" s="43" t="s">
        <v>46</v>
      </c>
      <c r="D19" s="21"/>
      <c r="E19" s="18"/>
      <c r="F19" s="67">
        <v>895.5</v>
      </c>
      <c r="G19" s="71">
        <f t="shared" si="0"/>
        <v>895.5</v>
      </c>
      <c r="H19" s="76"/>
      <c r="I19" s="13">
        <f t="shared" si="1"/>
        <v>895.5</v>
      </c>
      <c r="J19" s="21"/>
      <c r="K19" s="18"/>
      <c r="L19" s="67">
        <v>895.5</v>
      </c>
      <c r="M19" s="71">
        <f t="shared" si="2"/>
        <v>895.5</v>
      </c>
      <c r="N19" s="76"/>
      <c r="O19" s="13">
        <f t="shared" si="3"/>
        <v>895.5</v>
      </c>
      <c r="P19" s="17">
        <f t="shared" si="4"/>
        <v>0</v>
      </c>
      <c r="Q19" s="4"/>
    </row>
    <row r="20" spans="1:17" x14ac:dyDescent="0.25">
      <c r="A20" s="4"/>
      <c r="B20" s="15" t="s">
        <v>9</v>
      </c>
      <c r="C20" s="144" t="s">
        <v>47</v>
      </c>
      <c r="D20" s="19"/>
      <c r="E20" s="16"/>
      <c r="F20" s="68"/>
      <c r="G20" s="71"/>
      <c r="H20" s="76"/>
      <c r="I20" s="13">
        <f t="shared" si="1"/>
        <v>0</v>
      </c>
      <c r="J20" s="19"/>
      <c r="K20" s="16"/>
      <c r="L20" s="68">
        <v>269.8</v>
      </c>
      <c r="M20" s="71">
        <f t="shared" si="2"/>
        <v>269.8</v>
      </c>
      <c r="N20" s="76"/>
      <c r="O20" s="13">
        <f t="shared" si="3"/>
        <v>269.8</v>
      </c>
      <c r="P20" s="17" t="e">
        <f t="shared" si="4"/>
        <v>#DIV/0!</v>
      </c>
      <c r="Q20" s="4"/>
    </row>
    <row r="21" spans="1:17" x14ac:dyDescent="0.25">
      <c r="A21" s="4"/>
      <c r="B21" s="15" t="s">
        <v>11</v>
      </c>
      <c r="C21" s="42" t="s">
        <v>2</v>
      </c>
      <c r="D21" s="19"/>
      <c r="E21" s="16"/>
      <c r="F21" s="68">
        <v>70</v>
      </c>
      <c r="G21" s="71">
        <f t="shared" si="0"/>
        <v>70</v>
      </c>
      <c r="H21" s="77">
        <v>123</v>
      </c>
      <c r="I21" s="13">
        <f>G21+H21</f>
        <v>193</v>
      </c>
      <c r="J21" s="19"/>
      <c r="K21" s="16"/>
      <c r="L21" s="159">
        <v>529.29999999999995</v>
      </c>
      <c r="M21" s="71">
        <f t="shared" si="2"/>
        <v>529.29999999999995</v>
      </c>
      <c r="N21" s="77">
        <v>140.5</v>
      </c>
      <c r="O21" s="13">
        <f>M21+N21</f>
        <v>669.8</v>
      </c>
      <c r="P21" s="17">
        <f t="shared" si="4"/>
        <v>2.4704663212435229</v>
      </c>
      <c r="Q21" s="4"/>
    </row>
    <row r="22" spans="1:17" x14ac:dyDescent="0.25">
      <c r="A22" s="4"/>
      <c r="B22" s="15" t="s">
        <v>13</v>
      </c>
      <c r="C22" s="42" t="s">
        <v>4</v>
      </c>
      <c r="D22" s="19"/>
      <c r="E22" s="16"/>
      <c r="F22" s="68"/>
      <c r="G22" s="71">
        <f t="shared" si="0"/>
        <v>0</v>
      </c>
      <c r="H22" s="77">
        <v>123</v>
      </c>
      <c r="I22" s="13">
        <f t="shared" si="1"/>
        <v>123</v>
      </c>
      <c r="J22" s="19"/>
      <c r="K22" s="16"/>
      <c r="L22" s="68"/>
      <c r="M22" s="71">
        <f t="shared" si="2"/>
        <v>0</v>
      </c>
      <c r="N22" s="77">
        <v>140.5</v>
      </c>
      <c r="O22" s="13">
        <f t="shared" ref="O22:O23" si="5">M22+N22</f>
        <v>140.5</v>
      </c>
      <c r="P22" s="17">
        <f t="shared" si="4"/>
        <v>0.14227642276422764</v>
      </c>
      <c r="Q22" s="4"/>
    </row>
    <row r="23" spans="1:17" ht="15.75" thickBot="1" x14ac:dyDescent="0.3">
      <c r="A23" s="4"/>
      <c r="B23" s="145" t="s">
        <v>15</v>
      </c>
      <c r="C23" s="146" t="s">
        <v>6</v>
      </c>
      <c r="D23" s="23"/>
      <c r="E23" s="24"/>
      <c r="F23" s="69"/>
      <c r="G23" s="72">
        <f t="shared" si="0"/>
        <v>0</v>
      </c>
      <c r="H23" s="78"/>
      <c r="I23" s="25">
        <f t="shared" si="1"/>
        <v>0</v>
      </c>
      <c r="J23" s="23"/>
      <c r="K23" s="24"/>
      <c r="L23" s="69"/>
      <c r="M23" s="72">
        <f t="shared" si="2"/>
        <v>0</v>
      </c>
      <c r="N23" s="78"/>
      <c r="O23" s="25">
        <f t="shared" si="5"/>
        <v>0</v>
      </c>
      <c r="P23" s="17" t="e">
        <f t="shared" si="4"/>
        <v>#DIV/0!</v>
      </c>
      <c r="Q23" s="4"/>
    </row>
    <row r="24" spans="1:17" ht="15.75" thickBot="1" x14ac:dyDescent="0.3">
      <c r="A24" s="4"/>
      <c r="B24" s="26" t="s">
        <v>17</v>
      </c>
      <c r="C24" s="27" t="s">
        <v>8</v>
      </c>
      <c r="D24" s="28">
        <f>SUM(D15:D21)</f>
        <v>7399.2</v>
      </c>
      <c r="E24" s="29">
        <f>SUM(E15:E21)</f>
        <v>57891.8</v>
      </c>
      <c r="F24" s="29">
        <f>SUM(F15:F21)</f>
        <v>2765.5</v>
      </c>
      <c r="G24" s="30">
        <f>SUM(D24:F24)</f>
        <v>68056.5</v>
      </c>
      <c r="H24" s="31">
        <f>SUM(H15:H21)</f>
        <v>123</v>
      </c>
      <c r="I24" s="31">
        <f>SUM(I15:I21)</f>
        <v>68179.5</v>
      </c>
      <c r="J24" s="28">
        <f>SUM(J15:J21)</f>
        <v>7269.08</v>
      </c>
      <c r="K24" s="29">
        <f>SUM(K15:K21)</f>
        <v>56612.2</v>
      </c>
      <c r="L24" s="29">
        <f>SUM(L15:L21)</f>
        <v>2945.4000000000005</v>
      </c>
      <c r="M24" s="30">
        <f>SUM(J24:L24)</f>
        <v>66826.679999999993</v>
      </c>
      <c r="N24" s="31">
        <f>SUM(N15:N21)</f>
        <v>143.5</v>
      </c>
      <c r="O24" s="31">
        <f>SUM(O15:O21)</f>
        <v>66970.180000000008</v>
      </c>
      <c r="P24" s="32">
        <f t="shared" si="4"/>
        <v>-1.7737296401410869E-2</v>
      </c>
      <c r="Q24" s="4"/>
    </row>
    <row r="25" spans="1:17" ht="15.75" thickBot="1" x14ac:dyDescent="0.3">
      <c r="A25" s="4"/>
      <c r="B25" s="33"/>
      <c r="C25" s="34"/>
      <c r="D25" s="187">
        <v>1</v>
      </c>
      <c r="E25" s="188"/>
      <c r="F25" s="188"/>
      <c r="G25" s="189"/>
      <c r="H25" s="189"/>
      <c r="I25" s="190"/>
      <c r="J25" s="187" t="s">
        <v>69</v>
      </c>
      <c r="K25" s="188"/>
      <c r="L25" s="188"/>
      <c r="M25" s="189"/>
      <c r="N25" s="189"/>
      <c r="O25" s="190"/>
      <c r="P25" s="227" t="s">
        <v>71</v>
      </c>
      <c r="Q25" s="4"/>
    </row>
    <row r="26" spans="1:17" ht="15.75" thickBot="1" x14ac:dyDescent="0.3">
      <c r="A26" s="4"/>
      <c r="B26" s="183" t="s">
        <v>37</v>
      </c>
      <c r="C26" s="170" t="s">
        <v>38</v>
      </c>
      <c r="D26" s="191" t="s">
        <v>70</v>
      </c>
      <c r="E26" s="192"/>
      <c r="F26" s="192"/>
      <c r="G26" s="193" t="s">
        <v>65</v>
      </c>
      <c r="H26" s="195" t="s">
        <v>68</v>
      </c>
      <c r="I26" s="197" t="s">
        <v>69</v>
      </c>
      <c r="J26" s="191" t="s">
        <v>70</v>
      </c>
      <c r="K26" s="192"/>
      <c r="L26" s="192"/>
      <c r="M26" s="193" t="s">
        <v>65</v>
      </c>
      <c r="N26" s="195" t="s">
        <v>68</v>
      </c>
      <c r="O26" s="197" t="s">
        <v>69</v>
      </c>
      <c r="P26" s="228"/>
      <c r="Q26" s="4"/>
    </row>
    <row r="27" spans="1:17" ht="15.75" thickBot="1" x14ac:dyDescent="0.3">
      <c r="A27" s="4"/>
      <c r="B27" s="184"/>
      <c r="C27" s="171"/>
      <c r="D27" s="35" t="s">
        <v>55</v>
      </c>
      <c r="E27" s="36" t="s">
        <v>56</v>
      </c>
      <c r="F27" s="37" t="s">
        <v>57</v>
      </c>
      <c r="G27" s="194"/>
      <c r="H27" s="196"/>
      <c r="I27" s="198"/>
      <c r="J27" s="35" t="s">
        <v>55</v>
      </c>
      <c r="K27" s="36" t="s">
        <v>56</v>
      </c>
      <c r="L27" s="37" t="s">
        <v>57</v>
      </c>
      <c r="M27" s="194"/>
      <c r="N27" s="196"/>
      <c r="O27" s="198"/>
      <c r="P27" s="229"/>
      <c r="Q27" s="4"/>
    </row>
    <row r="28" spans="1:17" x14ac:dyDescent="0.25">
      <c r="A28" s="4"/>
      <c r="B28" s="38" t="s">
        <v>19</v>
      </c>
      <c r="C28" s="39" t="s">
        <v>10</v>
      </c>
      <c r="D28" s="79">
        <v>520</v>
      </c>
      <c r="E28" s="79"/>
      <c r="F28" s="79"/>
      <c r="G28" s="80">
        <f>SUM(D28:F28)</f>
        <v>520</v>
      </c>
      <c r="H28" s="80"/>
      <c r="I28" s="40">
        <f>G28+H28</f>
        <v>520</v>
      </c>
      <c r="J28" s="87">
        <v>668.6</v>
      </c>
      <c r="K28" s="79"/>
      <c r="L28" s="79"/>
      <c r="M28" s="80">
        <f>SUM(J28:L28)</f>
        <v>668.6</v>
      </c>
      <c r="N28" s="80"/>
      <c r="O28" s="40">
        <f>M28+N28</f>
        <v>668.6</v>
      </c>
      <c r="P28" s="14">
        <f t="shared" si="4"/>
        <v>0.28576923076923083</v>
      </c>
      <c r="Q28" s="4"/>
    </row>
    <row r="29" spans="1:17" x14ac:dyDescent="0.25">
      <c r="A29" s="4"/>
      <c r="B29" s="15" t="s">
        <v>20</v>
      </c>
      <c r="C29" s="41" t="s">
        <v>12</v>
      </c>
      <c r="D29" s="81">
        <v>1012.7</v>
      </c>
      <c r="E29" s="81">
        <v>350</v>
      </c>
      <c r="F29" s="81">
        <v>1750</v>
      </c>
      <c r="G29" s="82">
        <f t="shared" ref="G29:G38" si="6">SUM(D29:F29)</f>
        <v>3112.7</v>
      </c>
      <c r="H29" s="83">
        <v>45</v>
      </c>
      <c r="I29" s="13">
        <f t="shared" ref="I29:I38" si="7">G29+H29</f>
        <v>3157.7</v>
      </c>
      <c r="J29" s="88">
        <f>1050.8-316.6</f>
        <v>734.19999999999993</v>
      </c>
      <c r="K29" s="81">
        <v>469.4</v>
      </c>
      <c r="L29" s="81">
        <v>1578</v>
      </c>
      <c r="M29" s="82">
        <f t="shared" ref="M29:M38" si="8">SUM(J29:L29)</f>
        <v>2781.6</v>
      </c>
      <c r="N29" s="83"/>
      <c r="O29" s="13">
        <f t="shared" ref="O29:O38" si="9">M29+N29</f>
        <v>2781.6</v>
      </c>
      <c r="P29" s="17">
        <f t="shared" si="4"/>
        <v>-0.11910567818348795</v>
      </c>
      <c r="Q29" s="4"/>
    </row>
    <row r="30" spans="1:17" x14ac:dyDescent="0.25">
      <c r="A30" s="4"/>
      <c r="B30" s="15" t="s">
        <v>22</v>
      </c>
      <c r="C30" s="42" t="s">
        <v>14</v>
      </c>
      <c r="D30" s="84">
        <v>2350</v>
      </c>
      <c r="E30" s="84"/>
      <c r="F30" s="84" t="s">
        <v>100</v>
      </c>
      <c r="G30" s="82">
        <f t="shared" si="6"/>
        <v>2350</v>
      </c>
      <c r="H30" s="82">
        <v>30</v>
      </c>
      <c r="I30" s="13">
        <f t="shared" si="7"/>
        <v>2380</v>
      </c>
      <c r="J30" s="89">
        <v>2187.1999999999998</v>
      </c>
      <c r="K30" s="84"/>
      <c r="L30" s="84"/>
      <c r="M30" s="82">
        <f t="shared" si="8"/>
        <v>2187.1999999999998</v>
      </c>
      <c r="N30" s="82">
        <v>22.4</v>
      </c>
      <c r="O30" s="13">
        <f t="shared" si="9"/>
        <v>2209.6</v>
      </c>
      <c r="P30" s="17">
        <f t="shared" si="4"/>
        <v>-7.1596638655462216E-2</v>
      </c>
      <c r="Q30" s="4"/>
    </row>
    <row r="31" spans="1:17" x14ac:dyDescent="0.25">
      <c r="A31" s="4"/>
      <c r="B31" s="15" t="s">
        <v>24</v>
      </c>
      <c r="C31" s="42" t="s">
        <v>16</v>
      </c>
      <c r="D31" s="84">
        <v>880</v>
      </c>
      <c r="E31" s="84">
        <v>35</v>
      </c>
      <c r="F31" s="84"/>
      <c r="G31" s="82">
        <f t="shared" si="6"/>
        <v>915</v>
      </c>
      <c r="H31" s="82"/>
      <c r="I31" s="13">
        <f t="shared" si="7"/>
        <v>915</v>
      </c>
      <c r="J31" s="89">
        <v>983.8</v>
      </c>
      <c r="K31" s="84"/>
      <c r="L31" s="84">
        <v>2.6</v>
      </c>
      <c r="M31" s="82">
        <f t="shared" si="8"/>
        <v>986.4</v>
      </c>
      <c r="N31" s="82"/>
      <c r="O31" s="13">
        <f t="shared" si="9"/>
        <v>986.4</v>
      </c>
      <c r="P31" s="17">
        <f t="shared" si="4"/>
        <v>7.8032786885245883E-2</v>
      </c>
      <c r="Q31" s="4"/>
    </row>
    <row r="32" spans="1:17" x14ac:dyDescent="0.25">
      <c r="A32" s="4"/>
      <c r="B32" s="15" t="s">
        <v>26</v>
      </c>
      <c r="C32" s="42" t="s">
        <v>18</v>
      </c>
      <c r="D32" s="158">
        <v>571.1</v>
      </c>
      <c r="E32" s="84">
        <v>42153.5</v>
      </c>
      <c r="F32" s="84"/>
      <c r="G32" s="82">
        <f t="shared" si="6"/>
        <v>42724.6</v>
      </c>
      <c r="H32" s="82"/>
      <c r="I32" s="13">
        <f t="shared" si="7"/>
        <v>42724.6</v>
      </c>
      <c r="J32" s="90">
        <f>J33+J34</f>
        <v>616.1</v>
      </c>
      <c r="K32" s="84">
        <f>K33+K34</f>
        <v>40602.5</v>
      </c>
      <c r="L32" s="84">
        <f>L33+L34</f>
        <v>128</v>
      </c>
      <c r="M32" s="82">
        <f t="shared" si="8"/>
        <v>41346.6</v>
      </c>
      <c r="N32" s="82"/>
      <c r="O32" s="13">
        <f t="shared" si="9"/>
        <v>41346.6</v>
      </c>
      <c r="P32" s="17">
        <f t="shared" si="4"/>
        <v>-3.2253081362961858E-2</v>
      </c>
      <c r="Q32" s="4"/>
    </row>
    <row r="33" spans="1:17" x14ac:dyDescent="0.25">
      <c r="A33" s="4"/>
      <c r="B33" s="15" t="s">
        <v>28</v>
      </c>
      <c r="C33" s="43" t="s">
        <v>42</v>
      </c>
      <c r="D33" s="158">
        <v>545.9</v>
      </c>
      <c r="E33" s="84">
        <v>41843.5</v>
      </c>
      <c r="F33" s="84"/>
      <c r="G33" s="82">
        <f t="shared" si="6"/>
        <v>42389.4</v>
      </c>
      <c r="H33" s="82"/>
      <c r="I33" s="13">
        <f t="shared" si="7"/>
        <v>42389.4</v>
      </c>
      <c r="J33" s="90">
        <v>468.5</v>
      </c>
      <c r="K33" s="84">
        <v>40071.4</v>
      </c>
      <c r="L33" s="84"/>
      <c r="M33" s="82">
        <f t="shared" si="8"/>
        <v>40539.9</v>
      </c>
      <c r="N33" s="82"/>
      <c r="O33" s="13">
        <f t="shared" si="9"/>
        <v>40539.9</v>
      </c>
      <c r="P33" s="17">
        <f t="shared" si="4"/>
        <v>-4.3631190816572067E-2</v>
      </c>
      <c r="Q33" s="44"/>
    </row>
    <row r="34" spans="1:17" x14ac:dyDescent="0.25">
      <c r="A34" s="4"/>
      <c r="B34" s="15" t="s">
        <v>30</v>
      </c>
      <c r="C34" s="45" t="s">
        <v>21</v>
      </c>
      <c r="D34" s="158">
        <v>25.2</v>
      </c>
      <c r="E34" s="84">
        <v>310</v>
      </c>
      <c r="F34" s="84"/>
      <c r="G34" s="82">
        <f t="shared" si="6"/>
        <v>335.2</v>
      </c>
      <c r="H34" s="82"/>
      <c r="I34" s="13">
        <f t="shared" si="7"/>
        <v>335.2</v>
      </c>
      <c r="J34" s="90">
        <f>25.3+122.3</f>
        <v>147.6</v>
      </c>
      <c r="K34" s="84">
        <f>653.4-122.3</f>
        <v>531.1</v>
      </c>
      <c r="L34" s="84">
        <v>128</v>
      </c>
      <c r="M34" s="82">
        <f t="shared" si="8"/>
        <v>806.7</v>
      </c>
      <c r="N34" s="82"/>
      <c r="O34" s="13">
        <f t="shared" si="9"/>
        <v>806.7</v>
      </c>
      <c r="P34" s="17">
        <f t="shared" si="4"/>
        <v>1.406622911694511</v>
      </c>
      <c r="Q34" s="4"/>
    </row>
    <row r="35" spans="1:17" x14ac:dyDescent="0.25">
      <c r="A35" s="4"/>
      <c r="B35" s="15" t="s">
        <v>32</v>
      </c>
      <c r="C35" s="42" t="s">
        <v>23</v>
      </c>
      <c r="D35" s="158">
        <v>184.6</v>
      </c>
      <c r="E35" s="84">
        <v>14143.1</v>
      </c>
      <c r="F35" s="84"/>
      <c r="G35" s="82">
        <f t="shared" si="6"/>
        <v>14327.7</v>
      </c>
      <c r="H35" s="82"/>
      <c r="I35" s="13">
        <f t="shared" si="7"/>
        <v>14327.7</v>
      </c>
      <c r="J35" s="90">
        <v>158.4</v>
      </c>
      <c r="K35" s="84">
        <v>13494.2</v>
      </c>
      <c r="L35" s="84"/>
      <c r="M35" s="82">
        <f t="shared" si="8"/>
        <v>13652.6</v>
      </c>
      <c r="N35" s="82"/>
      <c r="O35" s="13">
        <f t="shared" si="9"/>
        <v>13652.6</v>
      </c>
      <c r="P35" s="17">
        <f t="shared" si="4"/>
        <v>-4.7118518673618257E-2</v>
      </c>
      <c r="Q35" s="4"/>
    </row>
    <row r="36" spans="1:17" x14ac:dyDescent="0.25">
      <c r="A36" s="4"/>
      <c r="B36" s="15" t="s">
        <v>33</v>
      </c>
      <c r="C36" s="42" t="s">
        <v>25</v>
      </c>
      <c r="D36" s="84" t="s">
        <v>100</v>
      </c>
      <c r="E36" s="84"/>
      <c r="F36" s="84"/>
      <c r="G36" s="82">
        <f t="shared" si="6"/>
        <v>0</v>
      </c>
      <c r="H36" s="82"/>
      <c r="I36" s="13">
        <f t="shared" si="7"/>
        <v>0</v>
      </c>
      <c r="J36" s="89"/>
      <c r="K36" s="84"/>
      <c r="L36" s="84"/>
      <c r="M36" s="82">
        <f t="shared" si="8"/>
        <v>0</v>
      </c>
      <c r="N36" s="82"/>
      <c r="O36" s="13">
        <f t="shared" si="9"/>
        <v>0</v>
      </c>
      <c r="P36" s="17" t="e">
        <f t="shared" si="4"/>
        <v>#DIV/0!</v>
      </c>
      <c r="Q36" s="4"/>
    </row>
    <row r="37" spans="1:17" x14ac:dyDescent="0.25">
      <c r="A37" s="4"/>
      <c r="B37" s="15" t="s">
        <v>34</v>
      </c>
      <c r="C37" s="42" t="s">
        <v>27</v>
      </c>
      <c r="D37" s="84">
        <v>1130.8</v>
      </c>
      <c r="E37" s="84"/>
      <c r="F37" s="84">
        <v>895.5</v>
      </c>
      <c r="G37" s="82">
        <f t="shared" si="6"/>
        <v>2026.3</v>
      </c>
      <c r="H37" s="82"/>
      <c r="I37" s="13">
        <f t="shared" si="7"/>
        <v>2026.3</v>
      </c>
      <c r="J37" s="89">
        <v>1118.7</v>
      </c>
      <c r="K37" s="84"/>
      <c r="L37" s="84">
        <v>895.5</v>
      </c>
      <c r="M37" s="82">
        <f t="shared" si="8"/>
        <v>2014.2</v>
      </c>
      <c r="N37" s="82"/>
      <c r="O37" s="13">
        <f t="shared" si="9"/>
        <v>2014.2</v>
      </c>
      <c r="P37" s="17">
        <f t="shared" si="4"/>
        <v>-5.9714751024033509E-3</v>
      </c>
      <c r="Q37" s="4"/>
    </row>
    <row r="38" spans="1:17" ht="15.75" thickBot="1" x14ac:dyDescent="0.3">
      <c r="A38" s="4"/>
      <c r="B38" s="22" t="s">
        <v>35</v>
      </c>
      <c r="C38" s="115" t="s">
        <v>29</v>
      </c>
      <c r="D38" s="85">
        <v>750</v>
      </c>
      <c r="E38" s="85">
        <v>1210.2</v>
      </c>
      <c r="F38" s="85">
        <v>120</v>
      </c>
      <c r="G38" s="82">
        <f t="shared" si="6"/>
        <v>2080.1999999999998</v>
      </c>
      <c r="H38" s="86">
        <v>48</v>
      </c>
      <c r="I38" s="25">
        <f t="shared" si="7"/>
        <v>2128.1999999999998</v>
      </c>
      <c r="J38" s="91">
        <v>803.8</v>
      </c>
      <c r="K38" s="85">
        <v>2046.1</v>
      </c>
      <c r="L38" s="85">
        <v>341.3</v>
      </c>
      <c r="M38" s="86">
        <f t="shared" si="8"/>
        <v>3191.2</v>
      </c>
      <c r="N38" s="86"/>
      <c r="O38" s="25">
        <f t="shared" si="9"/>
        <v>3191.2</v>
      </c>
      <c r="P38" s="17">
        <f t="shared" si="4"/>
        <v>0.49948313128465371</v>
      </c>
      <c r="Q38" s="4"/>
    </row>
    <row r="39" spans="1:17" ht="15.75" thickBot="1" x14ac:dyDescent="0.3">
      <c r="A39" s="4"/>
      <c r="B39" s="26" t="s">
        <v>48</v>
      </c>
      <c r="C39" s="116" t="s">
        <v>31</v>
      </c>
      <c r="D39" s="46">
        <f>SUM(D35:D38)+SUM(D28:D32)</f>
        <v>7399.2</v>
      </c>
      <c r="E39" s="46">
        <f>SUM(E35:E38)+SUM(E28:E32)</f>
        <v>57891.8</v>
      </c>
      <c r="F39" s="46">
        <f>SUM(F35:F38)+SUM(F28:F32)</f>
        <v>2765.5</v>
      </c>
      <c r="G39" s="156">
        <f>SUM(D39:F39)</f>
        <v>68056.5</v>
      </c>
      <c r="H39" s="47">
        <f>SUM(H28:H32)+SUM(H35:H38)</f>
        <v>123</v>
      </c>
      <c r="I39" s="48">
        <f>SUM(I35:I38)+SUM(I28:I32)</f>
        <v>68179.5</v>
      </c>
      <c r="J39" s="46">
        <f>SUM(J35:J38)+SUM(J28:J32)</f>
        <v>7270.8000000000011</v>
      </c>
      <c r="K39" s="46">
        <f>SUM(K35:K38)+SUM(K28:K32)</f>
        <v>56612.200000000004</v>
      </c>
      <c r="L39" s="46">
        <f>SUM(L35:L38)+SUM(L28:L32)</f>
        <v>2945.3999999999996</v>
      </c>
      <c r="M39" s="156">
        <f>SUM(J39:L39)</f>
        <v>66828.400000000009</v>
      </c>
      <c r="N39" s="47">
        <f>SUM(N28:N32)+SUM(N35:N38)</f>
        <v>22.4</v>
      </c>
      <c r="O39" s="48">
        <f>SUM(O35:O38)+SUM(O28:O32)</f>
        <v>66850.799999999988</v>
      </c>
      <c r="P39" s="49">
        <f t="shared" si="4"/>
        <v>-1.9488262600928601E-2</v>
      </c>
      <c r="Q39" s="50"/>
    </row>
    <row r="40" spans="1:17" ht="19.5" thickBot="1" x14ac:dyDescent="0.35">
      <c r="A40" s="4"/>
      <c r="B40" s="120" t="s">
        <v>49</v>
      </c>
      <c r="C40" s="121" t="s">
        <v>51</v>
      </c>
      <c r="D40" s="122">
        <f t="shared" ref="D40:O40" si="10">D24-D39</f>
        <v>0</v>
      </c>
      <c r="E40" s="122">
        <f t="shared" si="10"/>
        <v>0</v>
      </c>
      <c r="F40" s="122">
        <f t="shared" si="10"/>
        <v>0</v>
      </c>
      <c r="G40" s="133">
        <f t="shared" si="10"/>
        <v>0</v>
      </c>
      <c r="H40" s="133">
        <f t="shared" si="10"/>
        <v>0</v>
      </c>
      <c r="I40" s="134">
        <f t="shared" si="10"/>
        <v>0</v>
      </c>
      <c r="J40" s="122">
        <f t="shared" si="10"/>
        <v>-1.7200000000011642</v>
      </c>
      <c r="K40" s="122">
        <f t="shared" si="10"/>
        <v>0</v>
      </c>
      <c r="L40" s="122">
        <f t="shared" si="10"/>
        <v>0</v>
      </c>
      <c r="M40" s="133">
        <f t="shared" si="10"/>
        <v>-1.7200000000157161</v>
      </c>
      <c r="N40" s="133">
        <f t="shared" si="10"/>
        <v>121.1</v>
      </c>
      <c r="O40" s="134">
        <f t="shared" si="10"/>
        <v>119.38000000001921</v>
      </c>
      <c r="P40" s="123" t="e">
        <f t="shared" si="4"/>
        <v>#DIV/0!</v>
      </c>
      <c r="Q40" s="4"/>
    </row>
    <row r="41" spans="1:17" ht="15.75" thickBot="1" x14ac:dyDescent="0.3">
      <c r="A41" s="4"/>
      <c r="B41" s="124" t="s">
        <v>50</v>
      </c>
      <c r="C41" s="125" t="s">
        <v>66</v>
      </c>
      <c r="D41" s="126"/>
      <c r="E41" s="127"/>
      <c r="F41" s="127"/>
      <c r="G41" s="128"/>
      <c r="H41" s="129"/>
      <c r="I41" s="130">
        <f>I40-D16</f>
        <v>-6506</v>
      </c>
      <c r="J41" s="126"/>
      <c r="K41" s="127"/>
      <c r="L41" s="127"/>
      <c r="M41" s="128"/>
      <c r="N41" s="131"/>
      <c r="O41" s="130">
        <f>O40-J16</f>
        <v>-6256.4999999999809</v>
      </c>
      <c r="P41" s="132" t="e">
        <f>(#REF!-O41)/O41</f>
        <v>#REF!</v>
      </c>
      <c r="Q41" s="4"/>
    </row>
    <row r="42" spans="1:17" s="98" customFormat="1" ht="8.25" customHeight="1" thickBot="1" x14ac:dyDescent="0.3">
      <c r="A42" s="95"/>
      <c r="B42" s="96"/>
      <c r="C42" s="54"/>
      <c r="D42" s="97"/>
      <c r="E42" s="55"/>
      <c r="F42" s="55"/>
      <c r="G42" s="95"/>
      <c r="H42" s="55"/>
      <c r="I42" s="55"/>
      <c r="J42" s="97"/>
      <c r="K42" s="55"/>
      <c r="L42" s="55"/>
      <c r="M42" s="95"/>
      <c r="N42" s="55"/>
      <c r="O42" s="55"/>
      <c r="P42" s="57"/>
      <c r="Q42" s="95"/>
    </row>
    <row r="43" spans="1:17" s="98" customFormat="1" ht="15.75" thickBot="1" x14ac:dyDescent="0.3">
      <c r="A43" s="95"/>
      <c r="B43" s="100"/>
      <c r="C43" s="212" t="s">
        <v>87</v>
      </c>
      <c r="D43" s="119" t="s">
        <v>41</v>
      </c>
      <c r="E43" s="51" t="s">
        <v>88</v>
      </c>
      <c r="F43" s="52" t="s">
        <v>36</v>
      </c>
      <c r="G43" s="55"/>
      <c r="H43" s="55"/>
      <c r="I43" s="56"/>
      <c r="J43" s="214" t="s">
        <v>89</v>
      </c>
      <c r="K43" s="215"/>
      <c r="L43" s="216"/>
      <c r="M43" s="112" t="s">
        <v>41</v>
      </c>
      <c r="N43" s="113" t="s">
        <v>88</v>
      </c>
      <c r="O43" s="114" t="s">
        <v>36</v>
      </c>
      <c r="P43" s="57"/>
      <c r="Q43" s="95"/>
    </row>
    <row r="44" spans="1:17" s="3" customFormat="1" ht="15.75" thickBot="1" x14ac:dyDescent="0.3">
      <c r="A44" s="4"/>
      <c r="B44" s="100"/>
      <c r="C44" s="213"/>
      <c r="D44" s="104">
        <v>821.9</v>
      </c>
      <c r="E44" s="117">
        <v>821.9</v>
      </c>
      <c r="F44" s="118">
        <v>0</v>
      </c>
      <c r="G44" s="55"/>
      <c r="H44" s="55"/>
      <c r="I44" s="56"/>
      <c r="J44" s="217"/>
      <c r="K44" s="218"/>
      <c r="L44" s="219"/>
      <c r="M44" s="102">
        <v>821.9</v>
      </c>
      <c r="N44" s="102">
        <v>821.9</v>
      </c>
      <c r="O44" s="108"/>
      <c r="P44" s="57"/>
      <c r="Q44" s="95"/>
    </row>
    <row r="45" spans="1:17" s="99" customFormat="1" ht="8.25" customHeight="1" thickBot="1" x14ac:dyDescent="0.3">
      <c r="A45" s="95"/>
      <c r="B45" s="100"/>
      <c r="C45" s="54"/>
      <c r="D45" s="101"/>
      <c r="E45" s="55"/>
      <c r="F45" s="55"/>
      <c r="G45" s="55"/>
      <c r="H45" s="55"/>
      <c r="I45" s="56"/>
      <c r="J45" s="55"/>
      <c r="K45" s="55"/>
      <c r="L45" s="55"/>
      <c r="M45" s="55"/>
      <c r="N45" s="55"/>
      <c r="O45" s="56"/>
      <c r="P45" s="57"/>
      <c r="Q45" s="95"/>
    </row>
    <row r="46" spans="1:17" s="99" customFormat="1" ht="37.5" customHeight="1" thickBot="1" x14ac:dyDescent="0.3">
      <c r="A46" s="95"/>
      <c r="B46" s="100"/>
      <c r="C46" s="212" t="s">
        <v>91</v>
      </c>
      <c r="D46" s="105" t="s">
        <v>93</v>
      </c>
      <c r="E46" s="106" t="s">
        <v>90</v>
      </c>
      <c r="F46" s="55"/>
      <c r="G46" s="55"/>
      <c r="H46" s="55"/>
      <c r="I46" s="56"/>
      <c r="J46" s="214" t="s">
        <v>92</v>
      </c>
      <c r="K46" s="215"/>
      <c r="L46" s="215"/>
      <c r="M46" s="107" t="s">
        <v>93</v>
      </c>
      <c r="N46" s="220" t="s">
        <v>90</v>
      </c>
      <c r="O46" s="221"/>
      <c r="P46" s="57"/>
      <c r="Q46" s="95"/>
    </row>
    <row r="47" spans="1:17" ht="15.75" thickBot="1" x14ac:dyDescent="0.3">
      <c r="A47" s="4"/>
      <c r="B47" s="53"/>
      <c r="C47" s="213"/>
      <c r="D47" s="104"/>
      <c r="E47" s="109"/>
      <c r="F47" s="55"/>
      <c r="G47" s="55"/>
      <c r="H47" s="55"/>
      <c r="I47" s="56"/>
      <c r="J47" s="217"/>
      <c r="K47" s="218"/>
      <c r="L47" s="218"/>
      <c r="M47" s="103">
        <v>0</v>
      </c>
      <c r="N47" s="222">
        <v>0</v>
      </c>
      <c r="O47" s="223"/>
      <c r="P47" s="57"/>
      <c r="Q47" s="4"/>
    </row>
    <row r="48" spans="1:17" s="2" customFormat="1" x14ac:dyDescent="0.25">
      <c r="A48" s="4"/>
      <c r="B48" s="53"/>
      <c r="C48" s="54"/>
      <c r="D48" s="55"/>
      <c r="E48" s="55"/>
      <c r="F48" s="55"/>
      <c r="G48" s="55"/>
      <c r="H48" s="55"/>
      <c r="I48" s="56"/>
      <c r="J48" s="55"/>
      <c r="K48" s="55"/>
      <c r="L48" s="55"/>
      <c r="M48" s="55"/>
      <c r="N48" s="55"/>
      <c r="O48" s="56"/>
      <c r="P48" s="57"/>
      <c r="Q48" s="4"/>
    </row>
    <row r="49" spans="1:17" s="2" customFormat="1" x14ac:dyDescent="0.25">
      <c r="A49" s="4"/>
      <c r="B49" s="53"/>
      <c r="C49" s="110" t="s">
        <v>86</v>
      </c>
      <c r="D49" s="111" t="s">
        <v>75</v>
      </c>
      <c r="E49" s="111" t="s">
        <v>76</v>
      </c>
      <c r="F49" s="111" t="s">
        <v>101</v>
      </c>
      <c r="G49" s="111" t="s">
        <v>102</v>
      </c>
      <c r="H49" s="55"/>
      <c r="I49" s="160" t="s">
        <v>85</v>
      </c>
      <c r="J49" s="161"/>
      <c r="K49" s="161"/>
      <c r="L49" s="202"/>
      <c r="M49" s="202"/>
      <c r="N49" s="202"/>
      <c r="O49" s="202"/>
      <c r="P49" s="203"/>
      <c r="Q49" s="4"/>
    </row>
    <row r="50" spans="1:17" s="2" customFormat="1" ht="15" customHeight="1" x14ac:dyDescent="0.25">
      <c r="A50" s="4"/>
      <c r="B50" s="53"/>
      <c r="C50" s="58" t="s">
        <v>72</v>
      </c>
      <c r="D50" s="92"/>
      <c r="E50" s="92"/>
      <c r="F50" s="92"/>
      <c r="G50" s="59">
        <f>D50+E50-F50</f>
        <v>0</v>
      </c>
      <c r="H50" s="55"/>
      <c r="I50" s="204"/>
      <c r="J50" s="205"/>
      <c r="K50" s="205"/>
      <c r="L50" s="205"/>
      <c r="M50" s="205"/>
      <c r="N50" s="205"/>
      <c r="O50" s="205"/>
      <c r="P50" s="206"/>
      <c r="Q50" s="4"/>
    </row>
    <row r="51" spans="1:17" s="2" customFormat="1" x14ac:dyDescent="0.25">
      <c r="A51" s="4"/>
      <c r="B51" s="53"/>
      <c r="C51" s="58" t="s">
        <v>73</v>
      </c>
      <c r="D51" s="92">
        <f>265.6+1249.4</f>
        <v>1515</v>
      </c>
      <c r="E51" s="92">
        <f>2596.9</f>
        <v>2596.9</v>
      </c>
      <c r="F51" s="92">
        <v>1486.3</v>
      </c>
      <c r="G51" s="59">
        <f t="shared" ref="G51:G54" si="11">D51+E51-F51</f>
        <v>2625.5999999999995</v>
      </c>
      <c r="H51" s="55"/>
      <c r="I51" s="204"/>
      <c r="J51" s="205"/>
      <c r="K51" s="205"/>
      <c r="L51" s="205"/>
      <c r="M51" s="205"/>
      <c r="N51" s="205"/>
      <c r="O51" s="205"/>
      <c r="P51" s="206"/>
      <c r="Q51" s="4"/>
    </row>
    <row r="52" spans="1:17" s="2" customFormat="1" x14ac:dyDescent="0.25">
      <c r="A52" s="4"/>
      <c r="B52" s="53"/>
      <c r="C52" s="58" t="s">
        <v>74</v>
      </c>
      <c r="D52" s="92">
        <v>653.9</v>
      </c>
      <c r="E52" s="92">
        <v>1118.7</v>
      </c>
      <c r="F52" s="92">
        <v>968.5</v>
      </c>
      <c r="G52" s="59">
        <f t="shared" si="11"/>
        <v>804.09999999999991</v>
      </c>
      <c r="H52" s="55"/>
      <c r="I52" s="204"/>
      <c r="J52" s="205"/>
      <c r="K52" s="205"/>
      <c r="L52" s="205"/>
      <c r="M52" s="205"/>
      <c r="N52" s="205"/>
      <c r="O52" s="205"/>
      <c r="P52" s="206"/>
      <c r="Q52" s="4"/>
    </row>
    <row r="53" spans="1:17" s="2" customFormat="1" x14ac:dyDescent="0.25">
      <c r="A53" s="4"/>
      <c r="B53" s="53"/>
      <c r="C53" s="58" t="s">
        <v>94</v>
      </c>
      <c r="D53" s="92">
        <v>189.7</v>
      </c>
      <c r="E53" s="92">
        <v>3.5</v>
      </c>
      <c r="F53" s="92">
        <v>27.9</v>
      </c>
      <c r="G53" s="59">
        <f t="shared" si="11"/>
        <v>165.29999999999998</v>
      </c>
      <c r="H53" s="55"/>
      <c r="I53" s="204"/>
      <c r="J53" s="205"/>
      <c r="K53" s="205"/>
      <c r="L53" s="205"/>
      <c r="M53" s="205"/>
      <c r="N53" s="205"/>
      <c r="O53" s="205"/>
      <c r="P53" s="206"/>
      <c r="Q53" s="4"/>
    </row>
    <row r="54" spans="1:17" s="2" customFormat="1" x14ac:dyDescent="0.25">
      <c r="A54" s="4"/>
      <c r="B54" s="53"/>
      <c r="C54" s="147" t="s">
        <v>95</v>
      </c>
      <c r="D54" s="92">
        <v>979.3</v>
      </c>
      <c r="E54" s="92">
        <v>817</v>
      </c>
      <c r="F54" s="92">
        <v>385.5</v>
      </c>
      <c r="G54" s="59">
        <f t="shared" si="11"/>
        <v>1410.8</v>
      </c>
      <c r="H54" s="55"/>
      <c r="I54" s="207"/>
      <c r="J54" s="208"/>
      <c r="K54" s="208"/>
      <c r="L54" s="208"/>
      <c r="M54" s="208"/>
      <c r="N54" s="208"/>
      <c r="O54" s="208"/>
      <c r="P54" s="209"/>
      <c r="Q54" s="4"/>
    </row>
    <row r="55" spans="1:17" s="2" customFormat="1" ht="10.5" customHeight="1" x14ac:dyDescent="0.25">
      <c r="A55" s="4"/>
      <c r="B55" s="53"/>
      <c r="C55" s="54"/>
      <c r="D55" s="55"/>
      <c r="E55" s="55"/>
      <c r="F55" s="55"/>
      <c r="G55" s="55"/>
      <c r="H55" s="55"/>
      <c r="I55" s="56"/>
      <c r="J55" s="55"/>
      <c r="K55" s="55"/>
      <c r="L55" s="55"/>
      <c r="M55" s="55"/>
      <c r="N55" s="55"/>
      <c r="O55" s="56"/>
      <c r="P55" s="57"/>
      <c r="Q55" s="4"/>
    </row>
    <row r="56" spans="1:17" s="2" customFormat="1" x14ac:dyDescent="0.25">
      <c r="A56" s="4"/>
      <c r="B56" s="53"/>
      <c r="C56" s="110" t="s">
        <v>77</v>
      </c>
      <c r="D56" s="111" t="s">
        <v>78</v>
      </c>
      <c r="E56" s="111" t="s">
        <v>79</v>
      </c>
      <c r="F56" s="55"/>
      <c r="G56" s="55"/>
      <c r="H56" s="55"/>
      <c r="I56" s="56"/>
      <c r="J56" s="55"/>
      <c r="K56" s="55"/>
      <c r="L56" s="55"/>
      <c r="M56" s="55"/>
      <c r="N56" s="55"/>
      <c r="O56" s="56"/>
      <c r="P56" s="57"/>
      <c r="Q56" s="4"/>
    </row>
    <row r="57" spans="1:17" s="2" customFormat="1" x14ac:dyDescent="0.25">
      <c r="A57" s="4"/>
      <c r="B57" s="53"/>
      <c r="C57" s="58"/>
      <c r="D57" s="93">
        <v>84</v>
      </c>
      <c r="E57" s="93">
        <v>92</v>
      </c>
      <c r="F57" s="55"/>
      <c r="G57" s="55"/>
      <c r="H57" s="55"/>
      <c r="I57" s="56"/>
      <c r="J57" s="55"/>
      <c r="K57" s="55"/>
      <c r="L57" s="55"/>
      <c r="M57" s="55"/>
      <c r="N57" s="55"/>
      <c r="O57" s="56"/>
      <c r="P57" s="57"/>
      <c r="Q57" s="4"/>
    </row>
    <row r="58" spans="1:17" s="2" customFormat="1" x14ac:dyDescent="0.25">
      <c r="A58" s="4"/>
      <c r="B58" s="53"/>
      <c r="C58" s="54"/>
      <c r="D58" s="55"/>
      <c r="E58" s="55"/>
      <c r="F58" s="55"/>
      <c r="G58" s="55"/>
      <c r="H58" s="55"/>
      <c r="I58" s="56"/>
      <c r="J58" s="55"/>
      <c r="K58" s="55"/>
      <c r="L58" s="55"/>
      <c r="M58" s="55"/>
      <c r="N58" s="55"/>
      <c r="O58" s="56"/>
      <c r="P58" s="57"/>
      <c r="Q58" s="4"/>
    </row>
    <row r="59" spans="1:17" s="2" customFormat="1" x14ac:dyDescent="0.25">
      <c r="A59" s="4"/>
      <c r="B59" s="162" t="s">
        <v>54</v>
      </c>
      <c r="C59" s="163"/>
      <c r="D59" s="202"/>
      <c r="E59" s="202"/>
      <c r="F59" s="202"/>
      <c r="G59" s="202"/>
      <c r="H59" s="202"/>
      <c r="I59" s="202"/>
      <c r="J59" s="202"/>
      <c r="K59" s="202"/>
      <c r="L59" s="202"/>
      <c r="M59" s="202"/>
      <c r="N59" s="202"/>
      <c r="O59" s="202"/>
      <c r="P59" s="203"/>
      <c r="Q59" s="4"/>
    </row>
    <row r="60" spans="1:17" s="2" customFormat="1" x14ac:dyDescent="0.25">
      <c r="A60" s="4"/>
      <c r="B60" s="157"/>
      <c r="C60" s="136"/>
      <c r="D60" s="136"/>
      <c r="E60" s="136"/>
      <c r="F60" s="136"/>
      <c r="G60" s="136"/>
      <c r="H60" s="136"/>
      <c r="I60" s="136"/>
      <c r="J60" s="136"/>
      <c r="K60" s="136"/>
      <c r="L60" s="136"/>
      <c r="M60" s="136"/>
      <c r="N60" s="136"/>
      <c r="O60" s="136"/>
      <c r="P60" s="137"/>
      <c r="Q60" s="4"/>
    </row>
    <row r="61" spans="1:17" s="2" customFormat="1" x14ac:dyDescent="0.25">
      <c r="A61" s="4"/>
      <c r="B61" s="148"/>
      <c r="C61" s="149"/>
      <c r="D61" s="150"/>
      <c r="E61" s="150"/>
      <c r="F61" s="138"/>
      <c r="G61" s="138"/>
      <c r="H61" s="138"/>
      <c r="I61" s="138"/>
      <c r="J61" s="138"/>
      <c r="K61" s="138"/>
      <c r="L61" s="138"/>
      <c r="M61" s="138"/>
      <c r="N61" s="138"/>
      <c r="O61" s="138"/>
      <c r="P61" s="139"/>
      <c r="Q61" s="4"/>
    </row>
    <row r="62" spans="1:17" s="2" customFormat="1" x14ac:dyDescent="0.25">
      <c r="A62" s="95"/>
      <c r="B62" s="152"/>
      <c r="C62" s="151"/>
      <c r="D62" s="152"/>
      <c r="E62" s="152"/>
      <c r="F62" s="153"/>
      <c r="G62" s="153"/>
      <c r="H62" s="153"/>
      <c r="I62" s="153"/>
      <c r="J62" s="153"/>
      <c r="K62" s="153"/>
      <c r="L62" s="153"/>
      <c r="M62" s="153"/>
      <c r="N62" s="153"/>
      <c r="O62" s="153"/>
      <c r="P62" s="153"/>
      <c r="Q62" s="95"/>
    </row>
    <row r="63" spans="1:17" s="2" customFormat="1" x14ac:dyDescent="0.25">
      <c r="A63" s="4"/>
      <c r="B63" s="60"/>
      <c r="C63" s="60"/>
      <c r="D63" s="60"/>
      <c r="E63" s="60"/>
      <c r="F63" s="60"/>
      <c r="G63" s="60"/>
      <c r="H63" s="60"/>
      <c r="I63" s="60"/>
      <c r="J63" s="60"/>
      <c r="K63" s="60"/>
      <c r="L63" s="60"/>
      <c r="M63" s="60"/>
      <c r="N63" s="60"/>
      <c r="O63" s="60"/>
      <c r="P63" s="60"/>
      <c r="Q63" s="4"/>
    </row>
    <row r="64" spans="1:17" s="2" customFormat="1" x14ac:dyDescent="0.25">
      <c r="A64" s="4"/>
      <c r="B64" s="60" t="s">
        <v>84</v>
      </c>
      <c r="C64" s="135">
        <v>44638</v>
      </c>
      <c r="D64" s="60" t="s">
        <v>80</v>
      </c>
      <c r="E64" s="230" t="s">
        <v>103</v>
      </c>
      <c r="F64" s="230"/>
      <c r="G64" s="230"/>
      <c r="H64" s="60"/>
      <c r="I64" s="60" t="s">
        <v>81</v>
      </c>
      <c r="J64" s="231" t="s">
        <v>104</v>
      </c>
      <c r="K64" s="231"/>
      <c r="L64" s="231"/>
      <c r="M64" s="231"/>
      <c r="N64" s="60"/>
      <c r="O64" s="60"/>
      <c r="P64" s="60"/>
      <c r="Q64" s="4"/>
    </row>
    <row r="65" spans="1:17" s="2" customFormat="1" ht="7.5" customHeight="1" x14ac:dyDescent="0.25">
      <c r="A65" s="4"/>
      <c r="B65" s="60"/>
      <c r="C65" s="60"/>
      <c r="D65" s="60"/>
      <c r="E65" s="60"/>
      <c r="F65" s="60"/>
      <c r="G65" s="60"/>
      <c r="H65" s="60"/>
      <c r="I65" s="60"/>
      <c r="J65" s="60"/>
      <c r="K65" s="60"/>
      <c r="L65" s="60"/>
      <c r="M65" s="60"/>
      <c r="N65" s="60"/>
      <c r="O65" s="60"/>
      <c r="P65" s="60"/>
      <c r="Q65" s="4"/>
    </row>
    <row r="66" spans="1:17" s="2" customFormat="1" x14ac:dyDescent="0.25">
      <c r="A66" s="4"/>
      <c r="B66" s="60"/>
      <c r="C66" s="60"/>
      <c r="D66" s="60" t="s">
        <v>83</v>
      </c>
      <c r="E66" s="62"/>
      <c r="F66" s="62"/>
      <c r="G66" s="62"/>
      <c r="H66" s="60"/>
      <c r="I66" s="60" t="s">
        <v>83</v>
      </c>
      <c r="J66" s="61"/>
      <c r="K66" s="61"/>
      <c r="L66" s="61"/>
      <c r="M66" s="61"/>
      <c r="N66" s="60"/>
      <c r="O66" s="60"/>
      <c r="P66" s="60"/>
      <c r="Q66" s="4"/>
    </row>
    <row r="67" spans="1:17" s="2" customFormat="1" x14ac:dyDescent="0.25">
      <c r="A67" s="4"/>
      <c r="B67" s="60"/>
      <c r="C67" s="60"/>
      <c r="D67" s="60"/>
      <c r="E67" s="62"/>
      <c r="F67" s="62"/>
      <c r="G67" s="62"/>
      <c r="H67" s="60"/>
      <c r="I67" s="60"/>
      <c r="J67" s="61"/>
      <c r="K67" s="61"/>
      <c r="L67" s="61"/>
      <c r="M67" s="61"/>
      <c r="N67" s="60"/>
      <c r="O67" s="60"/>
      <c r="P67" s="60"/>
      <c r="Q67" s="4"/>
    </row>
    <row r="68" spans="1:17" s="2" customFormat="1" x14ac:dyDescent="0.25">
      <c r="A68" s="4"/>
      <c r="B68" s="60"/>
      <c r="C68" s="60"/>
      <c r="D68" s="60"/>
      <c r="E68" s="60"/>
      <c r="F68" s="60"/>
      <c r="G68" s="60"/>
      <c r="H68" s="60"/>
      <c r="I68" s="60"/>
      <c r="J68" s="60"/>
      <c r="K68" s="60"/>
      <c r="L68" s="60"/>
      <c r="M68" s="60"/>
      <c r="N68" s="60"/>
      <c r="O68" s="60"/>
      <c r="P68" s="60"/>
      <c r="Q68" s="4"/>
    </row>
    <row r="69" spans="1:17" s="2" customFormat="1" x14ac:dyDescent="0.25">
      <c r="A69" s="4"/>
      <c r="B69" s="60"/>
      <c r="C69" s="60"/>
      <c r="D69" s="60"/>
      <c r="E69" s="60"/>
      <c r="F69" s="60"/>
      <c r="G69" s="60"/>
      <c r="H69" s="60"/>
      <c r="I69" s="60"/>
      <c r="J69" s="60"/>
      <c r="K69" s="60"/>
      <c r="L69" s="60"/>
      <c r="M69" s="60"/>
      <c r="N69" s="60"/>
      <c r="O69" s="60"/>
      <c r="P69" s="60"/>
      <c r="Q69" s="4"/>
    </row>
    <row r="70" spans="1:17" x14ac:dyDescent="0.25"/>
    <row r="71" spans="1:17" x14ac:dyDescent="0.25"/>
    <row r="72" spans="1:17" x14ac:dyDescent="0.25"/>
    <row r="73" spans="1:17" x14ac:dyDescent="0.25"/>
    <row r="74" spans="1:17" x14ac:dyDescent="0.25"/>
    <row r="75" spans="1:17" x14ac:dyDescent="0.25"/>
    <row r="76" spans="1:17" x14ac:dyDescent="0.25"/>
    <row r="77" spans="1:17" x14ac:dyDescent="0.25"/>
    <row r="78" spans="1:17" x14ac:dyDescent="0.25"/>
    <row r="79" spans="1:17" x14ac:dyDescent="0.25"/>
    <row r="80" spans="1:17" x14ac:dyDescent="0.25"/>
    <row r="81" x14ac:dyDescent="0.25"/>
    <row r="82" x14ac:dyDescent="0.25"/>
    <row r="83" x14ac:dyDescent="0.25"/>
    <row r="84" x14ac:dyDescent="0.25"/>
    <row r="85" x14ac:dyDescent="0.25"/>
    <row r="86" hidden="1" x14ac:dyDescent="0.25"/>
    <row r="87" x14ac:dyDescent="0.25"/>
    <row r="88" x14ac:dyDescent="0.25"/>
    <row r="89" x14ac:dyDescent="0.25"/>
    <row r="90" x14ac:dyDescent="0.25"/>
    <row r="91" x14ac:dyDescent="0.25"/>
    <row r="92" x14ac:dyDescent="0.25"/>
    <row r="93" x14ac:dyDescent="0.25"/>
    <row r="94" x14ac:dyDescent="0.25"/>
    <row r="95" x14ac:dyDescent="0.25"/>
    <row r="96" x14ac:dyDescent="0.25"/>
    <row r="97" x14ac:dyDescent="0.25"/>
    <row r="98" x14ac:dyDescent="0.25"/>
    <row r="99" x14ac:dyDescent="0.25"/>
    <row r="100" hidden="1" x14ac:dyDescent="0.25"/>
    <row r="101" hidden="1" x14ac:dyDescent="0.25"/>
    <row r="102" x14ac:dyDescent="0.25"/>
    <row r="103" x14ac:dyDescent="0.25"/>
    <row r="104" x14ac:dyDescent="0.25"/>
    <row r="105" x14ac:dyDescent="0.25"/>
    <row r="106" x14ac:dyDescent="0.25"/>
    <row r="107" x14ac:dyDescent="0.25"/>
    <row r="108" x14ac:dyDescent="0.25"/>
    <row r="109" x14ac:dyDescent="0.25"/>
    <row r="110" x14ac:dyDescent="0.25"/>
    <row r="111" x14ac:dyDescent="0.25"/>
    <row r="112" x14ac:dyDescent="0.25"/>
    <row r="113" x14ac:dyDescent="0.25"/>
    <row r="114" x14ac:dyDescent="0.25"/>
    <row r="115" x14ac:dyDescent="0.25"/>
    <row r="116" x14ac:dyDescent="0.25"/>
    <row r="117" x14ac:dyDescent="0.25"/>
    <row r="118" x14ac:dyDescent="0.25"/>
    <row r="119" x14ac:dyDescent="0.25"/>
    <row r="120" x14ac:dyDescent="0.25"/>
    <row r="121" x14ac:dyDescent="0.25"/>
    <row r="122" x14ac:dyDescent="0.25"/>
    <row r="123" x14ac:dyDescent="0.25"/>
    <row r="124" x14ac:dyDescent="0.25"/>
    <row r="125" x14ac:dyDescent="0.25"/>
    <row r="126" x14ac:dyDescent="0.25"/>
    <row r="127" x14ac:dyDescent="0.25"/>
    <row r="128" x14ac:dyDescent="0.25"/>
    <row r="129" x14ac:dyDescent="0.25"/>
    <row r="130" x14ac:dyDescent="0.25"/>
    <row r="131" x14ac:dyDescent="0.25"/>
    <row r="132" x14ac:dyDescent="0.25"/>
    <row r="133" x14ac:dyDescent="0.25"/>
    <row r="134" x14ac:dyDescent="0.25"/>
    <row r="135" x14ac:dyDescent="0.25"/>
    <row r="136" x14ac:dyDescent="0.25"/>
    <row r="137" x14ac:dyDescent="0.25"/>
    <row r="138" x14ac:dyDescent="0.25"/>
    <row r="139" x14ac:dyDescent="0.25"/>
    <row r="140" x14ac:dyDescent="0.25"/>
    <row r="141" x14ac:dyDescent="0.25"/>
    <row r="142" x14ac:dyDescent="0.25"/>
    <row r="143" x14ac:dyDescent="0.25"/>
    <row r="144" x14ac:dyDescent="0.25"/>
    <row r="145" x14ac:dyDescent="0.25"/>
    <row r="146" x14ac:dyDescent="0.25"/>
    <row r="147" x14ac:dyDescent="0.25"/>
    <row r="148" x14ac:dyDescent="0.25"/>
    <row r="149" x14ac:dyDescent="0.25"/>
    <row r="150" x14ac:dyDescent="0.25"/>
    <row r="151" x14ac:dyDescent="0.25"/>
    <row r="152" x14ac:dyDescent="0.25"/>
    <row r="153" x14ac:dyDescent="0.25"/>
    <row r="154" x14ac:dyDescent="0.25"/>
    <row r="155" x14ac:dyDescent="0.25"/>
    <row r="156" x14ac:dyDescent="0.25"/>
    <row r="157" x14ac:dyDescent="0.25"/>
    <row r="158" x14ac:dyDescent="0.25"/>
    <row r="159" x14ac:dyDescent="0.25"/>
    <row r="160" x14ac:dyDescent="0.25"/>
    <row r="161" x14ac:dyDescent="0.25"/>
    <row r="162" x14ac:dyDescent="0.25"/>
    <row r="163" x14ac:dyDescent="0.25"/>
    <row r="164" x14ac:dyDescent="0.25"/>
    <row r="165" x14ac:dyDescent="0.25"/>
    <row r="166" x14ac:dyDescent="0.25"/>
    <row r="167" x14ac:dyDescent="0.25"/>
    <row r="168" x14ac:dyDescent="0.25"/>
    <row r="169" x14ac:dyDescent="0.25"/>
    <row r="170" x14ac:dyDescent="0.25"/>
    <row r="171" x14ac:dyDescent="0.25"/>
    <row r="172" x14ac:dyDescent="0.25"/>
    <row r="173" x14ac:dyDescent="0.25"/>
    <row r="174" x14ac:dyDescent="0.25"/>
    <row r="175" x14ac:dyDescent="0.25"/>
    <row r="176" x14ac:dyDescent="0.25"/>
    <row r="177" x14ac:dyDescent="0.25"/>
    <row r="178" x14ac:dyDescent="0.25"/>
    <row r="179" x14ac:dyDescent="0.25"/>
    <row r="180" x14ac:dyDescent="0.25"/>
    <row r="181" x14ac:dyDescent="0.25"/>
    <row r="182" x14ac:dyDescent="0.25"/>
    <row r="183" x14ac:dyDescent="0.25"/>
    <row r="184" x14ac:dyDescent="0.25"/>
    <row r="185" x14ac:dyDescent="0.25"/>
    <row r="186" x14ac:dyDescent="0.25"/>
    <row r="187" x14ac:dyDescent="0.25"/>
    <row r="188" x14ac:dyDescent="0.25"/>
    <row r="189" x14ac:dyDescent="0.25"/>
    <row r="190" x14ac:dyDescent="0.25"/>
    <row r="191" x14ac:dyDescent="0.25"/>
    <row r="192" x14ac:dyDescent="0.25"/>
    <row r="193" x14ac:dyDescent="0.25"/>
    <row r="194" x14ac:dyDescent="0.25"/>
    <row r="195" x14ac:dyDescent="0.25"/>
    <row r="196" x14ac:dyDescent="0.25"/>
    <row r="197" x14ac:dyDescent="0.25"/>
    <row r="198" x14ac:dyDescent="0.25"/>
    <row r="199" x14ac:dyDescent="0.25"/>
    <row r="200" x14ac:dyDescent="0.25"/>
    <row r="201" x14ac:dyDescent="0.25"/>
    <row r="202" x14ac:dyDescent="0.25"/>
    <row r="203" x14ac:dyDescent="0.25"/>
    <row r="204" x14ac:dyDescent="0.25"/>
    <row r="205" x14ac:dyDescent="0.25"/>
    <row r="206" x14ac:dyDescent="0.25"/>
    <row r="207" x14ac:dyDescent="0.25"/>
    <row r="208" x14ac:dyDescent="0.25"/>
    <row r="209" x14ac:dyDescent="0.25"/>
    <row r="210" x14ac:dyDescent="0.25"/>
    <row r="211" x14ac:dyDescent="0.25"/>
    <row r="212" x14ac:dyDescent="0.25"/>
    <row r="213" x14ac:dyDescent="0.25"/>
    <row r="214" x14ac:dyDescent="0.25"/>
    <row r="215" x14ac:dyDescent="0.25"/>
    <row r="216" x14ac:dyDescent="0.25"/>
    <row r="217" x14ac:dyDescent="0.25"/>
    <row r="218" x14ac:dyDescent="0.25"/>
    <row r="219" x14ac:dyDescent="0.25"/>
    <row r="220" x14ac:dyDescent="0.25"/>
    <row r="221" x14ac:dyDescent="0.25"/>
    <row r="222" x14ac:dyDescent="0.25"/>
    <row r="223" x14ac:dyDescent="0.25"/>
    <row r="224" x14ac:dyDescent="0.25"/>
    <row r="225" x14ac:dyDescent="0.25"/>
    <row r="226" x14ac:dyDescent="0.25"/>
    <row r="227" x14ac:dyDescent="0.25"/>
    <row r="228" x14ac:dyDescent="0.25"/>
    <row r="229" x14ac:dyDescent="0.25"/>
    <row r="230" x14ac:dyDescent="0.25"/>
    <row r="231" x14ac:dyDescent="0.25"/>
    <row r="232" x14ac:dyDescent="0.25"/>
    <row r="233" x14ac:dyDescent="0.25"/>
    <row r="234" x14ac:dyDescent="0.25"/>
    <row r="235" x14ac:dyDescent="0.25"/>
    <row r="236" x14ac:dyDescent="0.25"/>
    <row r="237" x14ac:dyDescent="0.25"/>
    <row r="238" x14ac:dyDescent="0.25"/>
    <row r="239" x14ac:dyDescent="0.25"/>
    <row r="240" x14ac:dyDescent="0.25"/>
    <row r="241" x14ac:dyDescent="0.25"/>
    <row r="242" x14ac:dyDescent="0.25"/>
    <row r="243" x14ac:dyDescent="0.25"/>
    <row r="244" x14ac:dyDescent="0.25"/>
    <row r="245" x14ac:dyDescent="0.25"/>
    <row r="246" x14ac:dyDescent="0.25"/>
    <row r="247" x14ac:dyDescent="0.25"/>
    <row r="248" x14ac:dyDescent="0.25"/>
    <row r="249" x14ac:dyDescent="0.25"/>
    <row r="250" x14ac:dyDescent="0.25"/>
    <row r="251" x14ac:dyDescent="0.25"/>
    <row r="252" x14ac:dyDescent="0.25"/>
    <row r="253" x14ac:dyDescent="0.25"/>
    <row r="254" x14ac:dyDescent="0.25"/>
    <row r="255" x14ac:dyDescent="0.25"/>
    <row r="256" x14ac:dyDescent="0.25"/>
    <row r="257" x14ac:dyDescent="0.25"/>
    <row r="258" x14ac:dyDescent="0.25"/>
    <row r="259" x14ac:dyDescent="0.25"/>
    <row r="260" x14ac:dyDescent="0.25"/>
    <row r="261" x14ac:dyDescent="0.25"/>
  </sheetData>
  <mergeCells count="43">
    <mergeCell ref="E64:G64"/>
    <mergeCell ref="J64:M64"/>
    <mergeCell ref="D59:P59"/>
    <mergeCell ref="I50:P54"/>
    <mergeCell ref="D4:P4"/>
    <mergeCell ref="D8:P8"/>
    <mergeCell ref="C43:C44"/>
    <mergeCell ref="J43:L44"/>
    <mergeCell ref="C46:C47"/>
    <mergeCell ref="J46:L47"/>
    <mergeCell ref="N46:O46"/>
    <mergeCell ref="N47:O47"/>
    <mergeCell ref="P10:P14"/>
    <mergeCell ref="P25:P27"/>
    <mergeCell ref="C26:C27"/>
    <mergeCell ref="D12:I12"/>
    <mergeCell ref="L49:P49"/>
    <mergeCell ref="B26:B27"/>
    <mergeCell ref="O13:O14"/>
    <mergeCell ref="J25:O25"/>
    <mergeCell ref="J26:L26"/>
    <mergeCell ref="M26:M27"/>
    <mergeCell ref="N26:N27"/>
    <mergeCell ref="O26:O27"/>
    <mergeCell ref="G13:G14"/>
    <mergeCell ref="H13:H14"/>
    <mergeCell ref="I13:I14"/>
    <mergeCell ref="D25:I25"/>
    <mergeCell ref="D26:F26"/>
    <mergeCell ref="G26:G27"/>
    <mergeCell ref="H26:H27"/>
    <mergeCell ref="I26:I27"/>
    <mergeCell ref="B10:B13"/>
    <mergeCell ref="D10:I10"/>
    <mergeCell ref="D11:G11"/>
    <mergeCell ref="C10:C13"/>
    <mergeCell ref="D13:F13"/>
    <mergeCell ref="J10:O10"/>
    <mergeCell ref="J11:M11"/>
    <mergeCell ref="J12:O12"/>
    <mergeCell ref="J13:L13"/>
    <mergeCell ref="M13:M14"/>
    <mergeCell ref="N13:N14"/>
  </mergeCells>
  <conditionalFormatting sqref="P44:P48 P28:P42">
    <cfRule type="cellIs" dxfId="5" priority="4" operator="equal">
      <formula>0</formula>
    </cfRule>
    <cfRule type="containsErrors" dxfId="4" priority="5">
      <formula>ISERROR(P28)</formula>
    </cfRule>
  </conditionalFormatting>
  <conditionalFormatting sqref="P15:P25 P55:P58">
    <cfRule type="cellIs" dxfId="3" priority="3" operator="equal">
      <formula>0</formula>
    </cfRule>
    <cfRule type="containsErrors" dxfId="2" priority="6">
      <formula>ISERROR(P15)</formula>
    </cfRule>
  </conditionalFormatting>
  <conditionalFormatting sqref="P43">
    <cfRule type="cellIs" dxfId="1" priority="1" operator="equal">
      <formula>0</formula>
    </cfRule>
    <cfRule type="containsErrors" dxfId="0" priority="2">
      <formula>ISERROR(P43)</formula>
    </cfRule>
  </conditionalFormatting>
  <pageMargins left="0.70866141732283472" right="0.70866141732283472" top="0.78740157480314965" bottom="0.78740157480314965" header="0.31496062992125984" footer="0.31496062992125984"/>
  <pageSetup paperSize="9" scale="4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návrh změny rozpočtu </vt:lpstr>
      <vt:lpstr>'návrh změny rozpočtu 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Mareš Jan (Ekonom)</dc:creator>
  <cp:lastModifiedBy>Hönigová Helena</cp:lastModifiedBy>
  <cp:lastPrinted>2022-03-21T12:22:40Z</cp:lastPrinted>
  <dcterms:created xsi:type="dcterms:W3CDTF">2017-02-23T12:10:09Z</dcterms:created>
  <dcterms:modified xsi:type="dcterms:W3CDTF">2022-03-23T06:54:44Z</dcterms:modified>
</cp:coreProperties>
</file>