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Příspěvkové organizace 2020 - změny rozpočtu\"/>
    </mc:Choice>
  </mc:AlternateContent>
  <bookViews>
    <workbookView xWindow="0" yWindow="0" windowWidth="21570" windowHeight="7710"/>
  </bookViews>
  <sheets>
    <sheet name="návrh změny rozpočtu " sheetId="3" r:id="rId1"/>
  </sheets>
  <definedNames>
    <definedName name="_xlnm.Print_Area" localSheetId="0">'návrh změny rozpočtu '!$A$1:$Q$113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G15" i="3"/>
  <c r="N24" i="3"/>
  <c r="L24" i="3"/>
  <c r="K24" i="3"/>
  <c r="J24" i="3"/>
  <c r="H24" i="3"/>
  <c r="F24" i="3"/>
  <c r="E24" i="3"/>
  <c r="D24" i="3"/>
  <c r="M24" i="3" l="1"/>
  <c r="G24" i="3"/>
  <c r="G38" i="3"/>
  <c r="G18" i="3" l="1"/>
  <c r="G51" i="3" l="1"/>
  <c r="G52" i="3"/>
  <c r="G54" i="3"/>
  <c r="G50" i="3"/>
  <c r="N39" i="3" l="1"/>
  <c r="L39" i="3"/>
  <c r="K39" i="3"/>
  <c r="M38" i="3"/>
  <c r="O38" i="3" s="1"/>
  <c r="O37" i="3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O19" i="3"/>
  <c r="M18" i="3"/>
  <c r="O18" i="3" s="1"/>
  <c r="M17" i="3"/>
  <c r="O17" i="3" s="1"/>
  <c r="M16" i="3"/>
  <c r="O16" i="3" s="1"/>
  <c r="M15" i="3"/>
  <c r="O15" i="3" s="1"/>
  <c r="F39" i="3"/>
  <c r="E39" i="3"/>
  <c r="H39" i="3"/>
  <c r="I38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I28" i="3"/>
  <c r="G30" i="3"/>
  <c r="I30" i="3" s="1"/>
  <c r="I15" i="3"/>
  <c r="G16" i="3"/>
  <c r="I16" i="3" s="1"/>
  <c r="G17" i="3"/>
  <c r="I17" i="3" s="1"/>
  <c r="I18" i="3"/>
  <c r="G19" i="3"/>
  <c r="I19" i="3" s="1"/>
  <c r="G21" i="3"/>
  <c r="I21" i="3" s="1"/>
  <c r="G22" i="3"/>
  <c r="I22" i="3" s="1"/>
  <c r="G23" i="3"/>
  <c r="I23" i="3" s="1"/>
  <c r="M39" i="3" l="1"/>
  <c r="O24" i="3"/>
  <c r="I24" i="3"/>
  <c r="K40" i="3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J40" i="3"/>
  <c r="P35" i="3"/>
  <c r="P38" i="3"/>
  <c r="P15" i="3"/>
  <c r="P19" i="3"/>
  <c r="P23" i="3"/>
  <c r="M30" i="3"/>
  <c r="O30" i="3" s="1"/>
  <c r="P30" i="3" s="1"/>
  <c r="O36" i="3"/>
  <c r="P36" i="3" s="1"/>
  <c r="L40" i="3"/>
  <c r="H40" i="3"/>
  <c r="D39" i="3"/>
  <c r="F40" i="3"/>
  <c r="D40" i="3" l="1"/>
  <c r="G39" i="3"/>
  <c r="G40" i="3" s="1"/>
  <c r="O39" i="3"/>
  <c r="P24" i="3"/>
  <c r="M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<sst xmlns="http://schemas.openxmlformats.org/spreadsheetml/2006/main" count="164" uniqueCount="122">
  <si>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</si>
  <si>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</si>
  <si>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</si>
  <si>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</si>
  <si>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</si>
  <si>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</si>
  <si>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</si>
  <si>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</si>
  <si>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</si>
  <si>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</si>
  <si>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</si>
  <si>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</si>
  <si>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</si>
  <si>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</si>
  <si>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</si>
  <si>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</si>
  <si>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</si>
  <si>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</si>
  <si>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</si>
  <si>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</si>
  <si>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</si>
  <si>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</si>
  <si>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</si>
  <si>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</si>
  <si>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</si>
  <si>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</si>
  <si>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</si>
  <si>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</si>
  <si>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</si>
  <si>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</si>
  <si>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</si>
  <si>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</si>
  <si>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</si>
  <si>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</si>
  <si>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</si>
  <si>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</si>
  <si>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</si>
  <si>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</si>
  <si>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</si>
  <si>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</si>
  <si>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</si>
  <si>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</si>
  <si>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</si>
  <si>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</si>
  <si>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</si>
  <si>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</si>
  <si>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</si>
  <si>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</si>
  <si>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</si>
  <si>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</si>
  <si>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</si>
  <si>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</si>
  <si>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</si>
  <si>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</si>
  <si>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</si>
  <si>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</si>
  <si>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</si>
  <si>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</si>
  <si>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</si>
  <si>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</si>
  <si>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</si>
  <si>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</si>
  <si>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</si>
  <si>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</si>
  <si>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</si>
  <si>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</si>
  <si>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</si>
  <si>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</si>
  <si>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</si>
  <si>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</si>
  <si>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</si>
  <si>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</si>
  <si>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</si>
  <si>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</si>
  <si>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</si>
  <si>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</si>
  <si>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</si>
  <si>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</si>
  <si>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</si>
  <si>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</si>
  <si>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</si>
  <si>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</si>
  <si>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</si>
  <si>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</si>
  <si>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</si>
  <si>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</si>
  <si>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</si>
  <si>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</si>
  <si>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</si>
  <si>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</si>
  <si>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</si>
  <si>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</si>
  <si>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</si>
  <si>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</si>
  <si>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</si>
  <si>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</si>
  <si>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</si>
  <si>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 xml:space="preserve"> </t>
  </si>
  <si>
    <t>Výnosy - zřizovatel: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</si>
  <si>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</si>
  <si>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</si>
  <si>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</si>
  <si>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</si>
  <si>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</si>
  <si>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 xml:space="preserve">Na straně výnosů i nákladů dochází ke změně v celkové výši  ……….,- Kč.   </t>
  </si>
  <si>
    <t>Schválený rozpočet na rok 2020</t>
  </si>
  <si>
    <t>Návrh změny rozpočtu na rok 2020</t>
  </si>
  <si>
    <t>Návrh změny rozpočtu na 1. pololetí 2020</t>
  </si>
  <si>
    <t>V tabulce, ve sloupci Schválený rozpočet jsou údaje rozpočtu roku 2020</t>
  </si>
  <si>
    <t>Organizace obdržela  v roce 2020  následující dotace:</t>
  </si>
  <si>
    <t>Ostatní provedené změny:</t>
  </si>
  <si>
    <t>Ve sloupci Návrh změny rozpočtu 2020 jsou promítnuty úpravy související s obdrženými finančními prostředky a ostatní změny provedeny v rámci rozpočtu. V návaznosti na provedené změny žádá organizace o úpravu rozpočtu na rok 2020.</t>
  </si>
  <si>
    <t>Základní škola Chomutov, Akademika Heyrovského 4539</t>
  </si>
  <si>
    <t>Chomutov, Akademika Heyrovského 4539</t>
  </si>
  <si>
    <t>Účelový příspěvek zřizovatele ve výši ..4 277,9. tis. se skládá z částky …3 910.0 tis. -na provoz, 50,8 tis. prevence, 264 tis. mzdy podp. vzděl. A  53,1 tis. nařízený odvod</t>
  </si>
  <si>
    <t>35 158 tis. na mzdy</t>
  </si>
  <si>
    <t>2 875,9 tis Kč</t>
  </si>
  <si>
    <t>50,8 tis. Kč prevence</t>
  </si>
  <si>
    <t>264 tis. mzdy podpora vzdělávání</t>
  </si>
  <si>
    <t>Alena Bažantová</t>
  </si>
  <si>
    <t xml:space="preserve">53,1 tis. nařízený odvod </t>
  </si>
  <si>
    <t>Mgr. Miloš Zelenka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</si>
</sst>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65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164" fontId="0" fillId="5" borderId="58" xfId="0" applyNumberFormat="1" applyFont="1" applyFill="1" applyBorder="1" applyProtection="1">
      <protection locked="0"/>
    </xf>
    <xf numFmtId="0" fontId="12" fillId="0" borderId="0" xfId="2" applyFont="1" applyProtection="1"/>
    <xf numFmtId="4" fontId="0" fillId="0" borderId="0" xfId="0" applyNumberFormat="1" applyFill="1" applyBorder="1"/>
    <xf numFmtId="0" fontId="0" fillId="15" borderId="0" xfId="0" applyFill="1"/>
    <xf numFmtId="0" fontId="7" fillId="0" borderId="0" xfId="0" applyFont="1" applyFill="1" applyBorder="1"/>
    <xf numFmtId="0" fontId="8" fillId="13" borderId="53" xfId="0" applyFont="1" applyFill="1" applyBorder="1" applyProtection="1"/>
    <xf numFmtId="0" fontId="0" fillId="13" borderId="0" xfId="0" applyFill="1" applyProtection="1"/>
    <xf numFmtId="0" fontId="0" fillId="13" borderId="52" xfId="0" applyFill="1" applyBorder="1" applyAlignment="1" applyProtection="1">
      <alignment horizontal="center"/>
    </xf>
    <xf numFmtId="0" fontId="0" fillId="13" borderId="2" xfId="0" applyFont="1" applyFill="1" applyBorder="1" applyProtection="1">
      <protection locked="0"/>
    </xf>
    <xf numFmtId="164" fontId="0" fillId="13" borderId="2" xfId="0" applyNumberFormat="1" applyFont="1" applyFill="1" applyBorder="1" applyProtection="1">
      <protection locked="0"/>
    </xf>
    <xf numFmtId="164" fontId="0" fillId="13" borderId="57" xfId="0" applyNumberFormat="1" applyFont="1" applyFill="1" applyBorder="1" applyProtection="1">
      <protection locked="0"/>
    </xf>
    <xf numFmtId="164" fontId="0" fillId="13" borderId="25" xfId="0" applyNumberFormat="1" applyFont="1" applyFill="1" applyBorder="1" applyAlignment="1" applyProtection="1">
      <alignment horizontal="right"/>
    </xf>
    <xf numFmtId="0" fontId="0" fillId="13" borderId="52" xfId="0" applyFont="1" applyFill="1" applyBorder="1" applyProtection="1">
      <protection locked="0"/>
    </xf>
    <xf numFmtId="10" fontId="6" fillId="13" borderId="17" xfId="0" applyNumberFormat="1" applyFont="1" applyFill="1" applyBorder="1" applyProtection="1"/>
    <xf numFmtId="0" fontId="1" fillId="13" borderId="0" xfId="0" applyFont="1" applyFill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58"/>
  <sheetViews>
    <sheetView showGridLines="0" tabSelected="1" zoomScale="70" zoomScaleNormal="70" zoomScaleSheetLayoutView="80" workbookViewId="0">
      <selection activeCell="I54" sqref="I54:P5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107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199" t="s">
        <v>112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5"/>
      <c r="R4" s="4"/>
      <c r="S4" s="4"/>
    </row>
    <row r="5" spans="1:19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5">
        <v>46789758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200" t="s">
        <v>113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5"/>
      <c r="R8" s="4"/>
      <c r="S8" s="4"/>
    </row>
    <row r="9" spans="1:19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262" t="s">
        <v>37</v>
      </c>
      <c r="C10" s="219" t="s">
        <v>38</v>
      </c>
      <c r="D10" s="224" t="s">
        <v>105</v>
      </c>
      <c r="E10" s="225"/>
      <c r="F10" s="225"/>
      <c r="G10" s="225"/>
      <c r="H10" s="225"/>
      <c r="I10" s="226"/>
      <c r="J10" s="224" t="s">
        <v>106</v>
      </c>
      <c r="K10" s="225"/>
      <c r="L10" s="225"/>
      <c r="M10" s="225"/>
      <c r="N10" s="225"/>
      <c r="O10" s="226"/>
      <c r="P10" s="213" t="s">
        <v>72</v>
      </c>
      <c r="Q10" s="5"/>
    </row>
    <row r="11" spans="1:19" ht="30.75" thickBot="1" x14ac:dyDescent="0.3">
      <c r="A11" s="5"/>
      <c r="B11" s="263"/>
      <c r="C11" s="220"/>
      <c r="D11" s="227" t="s">
        <v>39</v>
      </c>
      <c r="E11" s="228"/>
      <c r="F11" s="228"/>
      <c r="G11" s="229"/>
      <c r="H11" s="9" t="s">
        <v>40</v>
      </c>
      <c r="I11" s="9" t="s">
        <v>63</v>
      </c>
      <c r="J11" s="227" t="s">
        <v>39</v>
      </c>
      <c r="K11" s="228"/>
      <c r="L11" s="228"/>
      <c r="M11" s="229"/>
      <c r="N11" s="9" t="s">
        <v>40</v>
      </c>
      <c r="O11" s="9" t="s">
        <v>63</v>
      </c>
      <c r="P11" s="214"/>
      <c r="Q11" s="5"/>
    </row>
    <row r="12" spans="1:19" ht="15.75" thickBot="1" x14ac:dyDescent="0.3">
      <c r="A12" s="5"/>
      <c r="B12" s="263"/>
      <c r="C12" s="230"/>
      <c r="D12" s="221" t="s">
        <v>64</v>
      </c>
      <c r="E12" s="222"/>
      <c r="F12" s="222"/>
      <c r="G12" s="222"/>
      <c r="H12" s="222"/>
      <c r="I12" s="223"/>
      <c r="J12" s="221" t="s">
        <v>64</v>
      </c>
      <c r="K12" s="222"/>
      <c r="L12" s="222"/>
      <c r="M12" s="222"/>
      <c r="N12" s="222"/>
      <c r="O12" s="223"/>
      <c r="P12" s="214"/>
      <c r="Q12" s="5"/>
    </row>
    <row r="13" spans="1:19" ht="15.75" thickBot="1" x14ac:dyDescent="0.3">
      <c r="A13" s="5"/>
      <c r="B13" s="264"/>
      <c r="C13" s="231"/>
      <c r="D13" s="232" t="s">
        <v>59</v>
      </c>
      <c r="E13" s="233"/>
      <c r="F13" s="233"/>
      <c r="G13" s="258" t="s">
        <v>65</v>
      </c>
      <c r="H13" s="260" t="s">
        <v>68</v>
      </c>
      <c r="I13" s="244" t="s">
        <v>64</v>
      </c>
      <c r="J13" s="232" t="s">
        <v>59</v>
      </c>
      <c r="K13" s="233"/>
      <c r="L13" s="233"/>
      <c r="M13" s="258" t="s">
        <v>65</v>
      </c>
      <c r="N13" s="260" t="s">
        <v>68</v>
      </c>
      <c r="O13" s="244" t="s">
        <v>64</v>
      </c>
      <c r="P13" s="214"/>
      <c r="Q13" s="5"/>
    </row>
    <row r="14" spans="1:19" ht="15.75" thickBot="1" x14ac:dyDescent="0.3">
      <c r="A14" s="5"/>
      <c r="B14" s="10"/>
      <c r="C14" s="11"/>
      <c r="D14" s="174" t="s">
        <v>60</v>
      </c>
      <c r="E14" s="175" t="s">
        <v>103</v>
      </c>
      <c r="F14" s="175" t="s">
        <v>61</v>
      </c>
      <c r="G14" s="259"/>
      <c r="H14" s="261"/>
      <c r="I14" s="245"/>
      <c r="J14" s="174" t="s">
        <v>60</v>
      </c>
      <c r="K14" s="175" t="s">
        <v>103</v>
      </c>
      <c r="L14" s="175" t="s">
        <v>61</v>
      </c>
      <c r="M14" s="259"/>
      <c r="N14" s="261"/>
      <c r="O14" s="245"/>
      <c r="P14" s="215"/>
      <c r="Q14" s="5"/>
    </row>
    <row r="15" spans="1:19" x14ac:dyDescent="0.25">
      <c r="A15" s="5"/>
      <c r="B15" s="39" t="s">
        <v>0</v>
      </c>
      <c r="C15" s="154" t="s">
        <v>52</v>
      </c>
      <c r="D15" s="12"/>
      <c r="E15" s="13"/>
      <c r="F15" s="63">
        <v>2400</v>
      </c>
      <c r="G15" s="70">
        <f>SUM(D15:F15)</f>
        <v>2400</v>
      </c>
      <c r="H15" s="73">
        <v>0</v>
      </c>
      <c r="I15" s="14">
        <f>G15+H15</f>
        <v>2400</v>
      </c>
      <c r="J15" s="12"/>
      <c r="K15" s="13"/>
      <c r="L15" s="63">
        <v>2400</v>
      </c>
      <c r="M15" s="70">
        <f t="shared" ref="M15:M23" si="0">SUM(J15:L15)</f>
        <v>2400</v>
      </c>
      <c r="N15" s="73">
        <v>0</v>
      </c>
      <c r="O15" s="14">
        <f>M15+N15</f>
        <v>2400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5" t="s">
        <v>62</v>
      </c>
      <c r="D16" s="64">
        <v>3910</v>
      </c>
      <c r="E16" s="17"/>
      <c r="F16" s="17"/>
      <c r="G16" s="71">
        <f t="shared" ref="G16:G23" si="1">SUM(D16:F16)</f>
        <v>3910</v>
      </c>
      <c r="H16" s="74"/>
      <c r="I16" s="14">
        <f t="shared" ref="I16:I23" si="2">G16+H16</f>
        <v>3910</v>
      </c>
      <c r="J16" s="64">
        <v>3963.1</v>
      </c>
      <c r="K16" s="17"/>
      <c r="L16" s="17"/>
      <c r="M16" s="71">
        <f t="shared" si="0"/>
        <v>3963.1</v>
      </c>
      <c r="N16" s="74"/>
      <c r="O16" s="14">
        <f t="shared" ref="O16:O20" si="3">M16+N16</f>
        <v>3963.1</v>
      </c>
      <c r="P16" s="18">
        <f t="shared" ref="P16:P40" si="4">(O16-I16)/I16</f>
        <v>1.3580562659846524E-2</v>
      </c>
      <c r="Q16" s="5"/>
    </row>
    <row r="17" spans="1:17" x14ac:dyDescent="0.25">
      <c r="A17" s="5"/>
      <c r="B17" s="16" t="s">
        <v>3</v>
      </c>
      <c r="C17" s="156" t="s">
        <v>85</v>
      </c>
      <c r="D17" s="65"/>
      <c r="E17" s="19"/>
      <c r="F17" s="19"/>
      <c r="G17" s="71">
        <f t="shared" si="1"/>
        <v>0</v>
      </c>
      <c r="H17" s="75"/>
      <c r="I17" s="14">
        <f t="shared" si="2"/>
        <v>0</v>
      </c>
      <c r="J17" s="65">
        <v>314.8</v>
      </c>
      <c r="K17" s="19"/>
      <c r="L17" s="19"/>
      <c r="M17" s="71">
        <f t="shared" si="0"/>
        <v>314.8</v>
      </c>
      <c r="N17" s="75"/>
      <c r="O17" s="14">
        <f t="shared" si="3"/>
        <v>314.8</v>
      </c>
      <c r="P17" s="18" t="e">
        <f t="shared" si="4"/>
        <v>#DIV/0!</v>
      </c>
      <c r="Q17" s="5"/>
    </row>
    <row r="18" spans="1:17" x14ac:dyDescent="0.25">
      <c r="A18" s="5"/>
      <c r="B18" s="16" t="s">
        <v>5</v>
      </c>
      <c r="C18" s="157" t="s">
        <v>53</v>
      </c>
      <c r="D18" s="20"/>
      <c r="E18" s="66">
        <v>32560</v>
      </c>
      <c r="F18" s="19"/>
      <c r="G18" s="71">
        <f t="shared" si="1"/>
        <v>32560</v>
      </c>
      <c r="H18" s="73"/>
      <c r="I18" s="14">
        <f t="shared" si="2"/>
        <v>32560</v>
      </c>
      <c r="J18" s="20"/>
      <c r="K18" s="66">
        <v>35158</v>
      </c>
      <c r="L18" s="19"/>
      <c r="M18" s="71">
        <f t="shared" si="0"/>
        <v>35158</v>
      </c>
      <c r="N18" s="73"/>
      <c r="O18" s="14">
        <f t="shared" si="3"/>
        <v>35158</v>
      </c>
      <c r="P18" s="18">
        <f t="shared" si="4"/>
        <v>7.9791154791154797E-2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7" t="s">
        <v>97</v>
      </c>
      <c r="G19" s="71">
        <f t="shared" si="1"/>
        <v>0</v>
      </c>
      <c r="H19" s="76"/>
      <c r="I19" s="14">
        <f t="shared" si="2"/>
        <v>0</v>
      </c>
      <c r="J19" s="22"/>
      <c r="K19" s="19"/>
      <c r="L19" s="67">
        <v>14.6</v>
      </c>
      <c r="M19" s="71">
        <v>14.6</v>
      </c>
      <c r="N19" s="76"/>
      <c r="O19" s="14">
        <f t="shared" si="3"/>
        <v>14.6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8" t="s">
        <v>47</v>
      </c>
      <c r="D20" s="20"/>
      <c r="E20" s="17"/>
      <c r="F20" s="68">
        <v>100</v>
      </c>
      <c r="G20" s="71"/>
      <c r="H20" s="76"/>
      <c r="I20" s="14">
        <v>100</v>
      </c>
      <c r="J20" s="20"/>
      <c r="K20" s="17"/>
      <c r="L20" s="68">
        <v>100</v>
      </c>
      <c r="M20" s="71">
        <f t="shared" si="0"/>
        <v>100</v>
      </c>
      <c r="N20" s="76"/>
      <c r="O20" s="14">
        <f t="shared" si="3"/>
        <v>100</v>
      </c>
      <c r="P20" s="18">
        <f t="shared" si="4"/>
        <v>0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8"/>
      <c r="G21" s="71">
        <f t="shared" si="1"/>
        <v>0</v>
      </c>
      <c r="H21" s="77">
        <v>280</v>
      </c>
      <c r="I21" s="14">
        <f>G21+H21</f>
        <v>280</v>
      </c>
      <c r="J21" s="20"/>
      <c r="K21" s="17"/>
      <c r="L21" s="68"/>
      <c r="M21" s="71">
        <f t="shared" si="0"/>
        <v>0</v>
      </c>
      <c r="N21" s="77">
        <v>190</v>
      </c>
      <c r="O21" s="14">
        <f>M21+N21</f>
        <v>190</v>
      </c>
      <c r="P21" s="18">
        <f t="shared" si="4"/>
        <v>-0.32142857142857145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8"/>
      <c r="G22" s="71">
        <f t="shared" si="1"/>
        <v>0</v>
      </c>
      <c r="H22" s="77">
        <v>280</v>
      </c>
      <c r="I22" s="14">
        <f t="shared" si="2"/>
        <v>280</v>
      </c>
      <c r="J22" s="20"/>
      <c r="K22" s="17"/>
      <c r="L22" s="68"/>
      <c r="M22" s="71">
        <f t="shared" si="0"/>
        <v>0</v>
      </c>
      <c r="N22" s="77">
        <v>190</v>
      </c>
      <c r="O22" s="14">
        <f t="shared" ref="O22:O23" si="5">M22+N22</f>
        <v>190</v>
      </c>
      <c r="P22" s="18">
        <f t="shared" si="4"/>
        <v>-0.32142857142857145</v>
      </c>
      <c r="Q22" s="5"/>
    </row>
    <row r="23" spans="1:17" ht="15.75" thickBot="1" x14ac:dyDescent="0.3">
      <c r="A23" s="5"/>
      <c r="B23" s="159" t="s">
        <v>15</v>
      </c>
      <c r="C23" s="160" t="s">
        <v>6</v>
      </c>
      <c r="D23" s="24"/>
      <c r="E23" s="25"/>
      <c r="F23" s="69"/>
      <c r="G23" s="72">
        <f t="shared" si="1"/>
        <v>0</v>
      </c>
      <c r="H23" s="78"/>
      <c r="I23" s="26">
        <f t="shared" si="2"/>
        <v>0</v>
      </c>
      <c r="J23" s="24"/>
      <c r="K23" s="25"/>
      <c r="L23" s="69"/>
      <c r="M23" s="72">
        <f t="shared" si="0"/>
        <v>0</v>
      </c>
      <c r="N23" s="78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3910</v>
      </c>
      <c r="E24" s="30">
        <f>SUM(E15:E21)</f>
        <v>32560</v>
      </c>
      <c r="F24" s="30">
        <f>SUM(F15:F21)</f>
        <v>2500</v>
      </c>
      <c r="G24" s="31">
        <f>SUM(D24:F24)</f>
        <v>38970</v>
      </c>
      <c r="H24" s="32">
        <f>SUM(H15:H21)</f>
        <v>280</v>
      </c>
      <c r="I24" s="32">
        <f>SUM(I15:I21)</f>
        <v>39250</v>
      </c>
      <c r="J24" s="29">
        <f>SUM(J15:J21)</f>
        <v>4277.8999999999996</v>
      </c>
      <c r="K24" s="30">
        <f>SUM(K15:K21)</f>
        <v>35158</v>
      </c>
      <c r="L24" s="30">
        <f>SUM(L15:L21)</f>
        <v>2514.6</v>
      </c>
      <c r="M24" s="31">
        <f>SUM(J24:L24)</f>
        <v>41950.5</v>
      </c>
      <c r="N24" s="32">
        <f>SUM(N15:N21)</f>
        <v>190</v>
      </c>
      <c r="O24" s="32">
        <f>SUM(O15:O21)</f>
        <v>42140.5</v>
      </c>
      <c r="P24" s="33">
        <f t="shared" si="4"/>
        <v>7.3643312101910829E-2</v>
      </c>
      <c r="Q24" s="5"/>
    </row>
    <row r="25" spans="1:17" ht="15.75" thickBot="1" x14ac:dyDescent="0.3">
      <c r="A25" s="5"/>
      <c r="B25" s="34"/>
      <c r="C25" s="35"/>
      <c r="D25" s="246" t="s">
        <v>70</v>
      </c>
      <c r="E25" s="247"/>
      <c r="F25" s="247"/>
      <c r="G25" s="248"/>
      <c r="H25" s="248"/>
      <c r="I25" s="249"/>
      <c r="J25" s="246" t="s">
        <v>70</v>
      </c>
      <c r="K25" s="247"/>
      <c r="L25" s="247"/>
      <c r="M25" s="248"/>
      <c r="N25" s="248"/>
      <c r="O25" s="249"/>
      <c r="P25" s="216" t="s">
        <v>72</v>
      </c>
      <c r="Q25" s="5"/>
    </row>
    <row r="26" spans="1:17" ht="15.75" thickBot="1" x14ac:dyDescent="0.3">
      <c r="A26" s="5"/>
      <c r="B26" s="242" t="s">
        <v>37</v>
      </c>
      <c r="C26" s="219" t="s">
        <v>38</v>
      </c>
      <c r="D26" s="250" t="s">
        <v>71</v>
      </c>
      <c r="E26" s="251"/>
      <c r="F26" s="251"/>
      <c r="G26" s="252" t="s">
        <v>66</v>
      </c>
      <c r="H26" s="254" t="s">
        <v>69</v>
      </c>
      <c r="I26" s="256" t="s">
        <v>70</v>
      </c>
      <c r="J26" s="250" t="s">
        <v>71</v>
      </c>
      <c r="K26" s="251"/>
      <c r="L26" s="251"/>
      <c r="M26" s="252" t="s">
        <v>66</v>
      </c>
      <c r="N26" s="254" t="s">
        <v>69</v>
      </c>
      <c r="O26" s="256" t="s">
        <v>70</v>
      </c>
      <c r="P26" s="217"/>
      <c r="Q26" s="5"/>
    </row>
    <row r="27" spans="1:17" ht="15.75" thickBot="1" x14ac:dyDescent="0.3">
      <c r="A27" s="5"/>
      <c r="B27" s="243"/>
      <c r="C27" s="220"/>
      <c r="D27" s="36" t="s">
        <v>56</v>
      </c>
      <c r="E27" s="37" t="s">
        <v>57</v>
      </c>
      <c r="F27" s="38" t="s">
        <v>58</v>
      </c>
      <c r="G27" s="253"/>
      <c r="H27" s="255"/>
      <c r="I27" s="257"/>
      <c r="J27" s="36" t="s">
        <v>56</v>
      </c>
      <c r="K27" s="37" t="s">
        <v>57</v>
      </c>
      <c r="L27" s="38" t="s">
        <v>58</v>
      </c>
      <c r="M27" s="253"/>
      <c r="N27" s="255"/>
      <c r="O27" s="257"/>
      <c r="P27" s="218"/>
      <c r="Q27" s="5"/>
    </row>
    <row r="28" spans="1:17" x14ac:dyDescent="0.25">
      <c r="A28" s="5"/>
      <c r="B28" s="39" t="s">
        <v>19</v>
      </c>
      <c r="C28" s="40" t="s">
        <v>10</v>
      </c>
      <c r="D28" s="79">
        <v>420</v>
      </c>
      <c r="E28" s="79"/>
      <c r="F28" s="79">
        <v>100</v>
      </c>
      <c r="G28" s="80">
        <f>SUM(D28:F28)</f>
        <v>520</v>
      </c>
      <c r="H28" s="80"/>
      <c r="I28" s="41">
        <f>G28+H28</f>
        <v>520</v>
      </c>
      <c r="J28" s="88">
        <v>420</v>
      </c>
      <c r="K28" s="79"/>
      <c r="L28" s="79">
        <v>100</v>
      </c>
      <c r="M28" s="80">
        <f>SUM(J28:L28)</f>
        <v>520</v>
      </c>
      <c r="N28" s="80"/>
      <c r="O28" s="41">
        <f>M28+N28</f>
        <v>520</v>
      </c>
      <c r="P28" s="15">
        <f t="shared" si="4"/>
        <v>0</v>
      </c>
      <c r="Q28" s="5"/>
    </row>
    <row r="29" spans="1:17" x14ac:dyDescent="0.25">
      <c r="A29" s="5"/>
      <c r="B29" s="16" t="s">
        <v>20</v>
      </c>
      <c r="C29" s="42" t="s">
        <v>12</v>
      </c>
      <c r="D29" s="81">
        <v>160</v>
      </c>
      <c r="E29" s="81"/>
      <c r="F29" s="81">
        <v>2200</v>
      </c>
      <c r="G29" s="82">
        <f t="shared" ref="G29:G38" si="6">SUM(D29:F29)</f>
        <v>2360</v>
      </c>
      <c r="H29" s="83">
        <v>22</v>
      </c>
      <c r="I29" s="14">
        <f t="shared" ref="I29:I38" si="7">G29+H29</f>
        <v>2382</v>
      </c>
      <c r="J29" s="89">
        <v>160.80000000000001</v>
      </c>
      <c r="K29" s="81"/>
      <c r="L29" s="81">
        <v>2200</v>
      </c>
      <c r="M29" s="82">
        <f t="shared" ref="M29:M38" si="8">SUM(J29:L29)</f>
        <v>2360.8000000000002</v>
      </c>
      <c r="N29" s="83">
        <v>11</v>
      </c>
      <c r="O29" s="14">
        <f t="shared" ref="O29:O38" si="9">M29+N29</f>
        <v>2371.8000000000002</v>
      </c>
      <c r="P29" s="18">
        <f t="shared" si="4"/>
        <v>-4.2821158690175562E-3</v>
      </c>
      <c r="Q29" s="5"/>
    </row>
    <row r="30" spans="1:17" x14ac:dyDescent="0.25">
      <c r="A30" s="5"/>
      <c r="B30" s="16" t="s">
        <v>22</v>
      </c>
      <c r="C30" s="43" t="s">
        <v>14</v>
      </c>
      <c r="D30" s="84">
        <v>1950</v>
      </c>
      <c r="E30" s="84"/>
      <c r="F30" s="84" t="s">
        <v>97</v>
      </c>
      <c r="G30" s="82">
        <f t="shared" si="6"/>
        <v>1950</v>
      </c>
      <c r="H30" s="82">
        <v>258</v>
      </c>
      <c r="I30" s="14">
        <f t="shared" si="7"/>
        <v>2208</v>
      </c>
      <c r="J30" s="90">
        <v>1950</v>
      </c>
      <c r="K30" s="84"/>
      <c r="L30" s="84"/>
      <c r="M30" s="82">
        <f t="shared" si="8"/>
        <v>1950</v>
      </c>
      <c r="N30" s="82">
        <v>179</v>
      </c>
      <c r="O30" s="14">
        <f t="shared" si="9"/>
        <v>2129</v>
      </c>
      <c r="P30" s="18">
        <f t="shared" si="4"/>
        <v>-3.5778985507246376E-2</v>
      </c>
      <c r="Q30" s="5"/>
    </row>
    <row r="31" spans="1:17" x14ac:dyDescent="0.25">
      <c r="A31" s="5"/>
      <c r="B31" s="16" t="s">
        <v>24</v>
      </c>
      <c r="C31" s="43" t="s">
        <v>16</v>
      </c>
      <c r="D31" s="84">
        <v>840</v>
      </c>
      <c r="E31" s="84"/>
      <c r="F31" s="84">
        <v>100</v>
      </c>
      <c r="G31" s="82">
        <f t="shared" si="6"/>
        <v>940</v>
      </c>
      <c r="H31" s="82"/>
      <c r="I31" s="14">
        <f t="shared" si="7"/>
        <v>940</v>
      </c>
      <c r="J31" s="90">
        <v>890</v>
      </c>
      <c r="K31" s="84"/>
      <c r="L31" s="84">
        <v>100</v>
      </c>
      <c r="M31" s="82">
        <f t="shared" si="8"/>
        <v>990</v>
      </c>
      <c r="N31" s="82"/>
      <c r="O31" s="14">
        <f t="shared" si="9"/>
        <v>990</v>
      </c>
      <c r="P31" s="18">
        <f t="shared" si="4"/>
        <v>5.3191489361702128E-2</v>
      </c>
      <c r="Q31" s="5"/>
    </row>
    <row r="32" spans="1:17" x14ac:dyDescent="0.25">
      <c r="A32" s="5"/>
      <c r="B32" s="16" t="s">
        <v>26</v>
      </c>
      <c r="C32" s="43" t="s">
        <v>18</v>
      </c>
      <c r="D32" s="85" t="s">
        <v>97</v>
      </c>
      <c r="E32" s="84">
        <v>24299</v>
      </c>
      <c r="F32" s="84"/>
      <c r="G32" s="82">
        <f t="shared" si="6"/>
        <v>24299</v>
      </c>
      <c r="H32" s="82"/>
      <c r="I32" s="14">
        <f t="shared" si="7"/>
        <v>24299</v>
      </c>
      <c r="J32" s="91">
        <v>264</v>
      </c>
      <c r="K32" s="84">
        <v>26048</v>
      </c>
      <c r="L32" s="84"/>
      <c r="M32" s="82">
        <f t="shared" si="8"/>
        <v>26312</v>
      </c>
      <c r="N32" s="82"/>
      <c r="O32" s="14">
        <f t="shared" si="9"/>
        <v>26312</v>
      </c>
      <c r="P32" s="18">
        <f t="shared" si="4"/>
        <v>8.2842915346310553E-2</v>
      </c>
      <c r="Q32" s="5"/>
    </row>
    <row r="33" spans="1:17" s="180" customFormat="1" x14ac:dyDescent="0.25">
      <c r="A33" s="183"/>
      <c r="B33" s="184" t="s">
        <v>28</v>
      </c>
      <c r="C33" s="182" t="s">
        <v>42</v>
      </c>
      <c r="D33" s="185" t="s">
        <v>97</v>
      </c>
      <c r="E33" s="186">
        <v>24149</v>
      </c>
      <c r="F33" s="186"/>
      <c r="G33" s="187">
        <f t="shared" si="6"/>
        <v>24149</v>
      </c>
      <c r="H33" s="187"/>
      <c r="I33" s="188">
        <f t="shared" si="7"/>
        <v>24149</v>
      </c>
      <c r="J33" s="189"/>
      <c r="K33" s="186">
        <v>25898</v>
      </c>
      <c r="L33" s="186"/>
      <c r="M33" s="187">
        <f t="shared" si="8"/>
        <v>25898</v>
      </c>
      <c r="N33" s="187"/>
      <c r="O33" s="188">
        <f t="shared" si="9"/>
        <v>25898</v>
      </c>
      <c r="P33" s="190">
        <f t="shared" si="4"/>
        <v>7.2425359228125388E-2</v>
      </c>
      <c r="Q33" s="191"/>
    </row>
    <row r="34" spans="1:17" x14ac:dyDescent="0.25">
      <c r="A34" s="5"/>
      <c r="B34" s="16" t="s">
        <v>30</v>
      </c>
      <c r="C34" s="45" t="s">
        <v>21</v>
      </c>
      <c r="D34" s="85" t="s">
        <v>97</v>
      </c>
      <c r="E34" s="84">
        <v>150</v>
      </c>
      <c r="F34" s="84"/>
      <c r="G34" s="82">
        <f t="shared" si="6"/>
        <v>150</v>
      </c>
      <c r="H34" s="82"/>
      <c r="I34" s="14">
        <f t="shared" si="7"/>
        <v>150</v>
      </c>
      <c r="J34" s="91" t="s">
        <v>97</v>
      </c>
      <c r="K34" s="84">
        <v>150</v>
      </c>
      <c r="L34" s="84"/>
      <c r="M34" s="82">
        <f t="shared" si="8"/>
        <v>150</v>
      </c>
      <c r="N34" s="82"/>
      <c r="O34" s="14">
        <f t="shared" si="9"/>
        <v>150</v>
      </c>
      <c r="P34" s="18">
        <f t="shared" si="4"/>
        <v>0</v>
      </c>
      <c r="Q34" s="5"/>
    </row>
    <row r="35" spans="1:17" x14ac:dyDescent="0.25">
      <c r="A35" s="5"/>
      <c r="B35" s="16" t="s">
        <v>32</v>
      </c>
      <c r="C35" s="43" t="s">
        <v>23</v>
      </c>
      <c r="D35" s="85" t="s">
        <v>97</v>
      </c>
      <c r="E35" s="84">
        <v>8261</v>
      </c>
      <c r="F35" s="84"/>
      <c r="G35" s="82">
        <f t="shared" si="6"/>
        <v>8261</v>
      </c>
      <c r="H35" s="82"/>
      <c r="I35" s="14">
        <f t="shared" si="7"/>
        <v>8261</v>
      </c>
      <c r="J35" s="91"/>
      <c r="K35" s="84">
        <v>9110</v>
      </c>
      <c r="L35" s="84"/>
      <c r="M35" s="82">
        <f t="shared" si="8"/>
        <v>9110</v>
      </c>
      <c r="N35" s="82"/>
      <c r="O35" s="14">
        <f t="shared" si="9"/>
        <v>9110</v>
      </c>
      <c r="P35" s="18">
        <f t="shared" si="4"/>
        <v>0.10277206149376589</v>
      </c>
      <c r="Q35" s="5"/>
    </row>
    <row r="36" spans="1:17" x14ac:dyDescent="0.25">
      <c r="A36" s="5"/>
      <c r="B36" s="16" t="s">
        <v>33</v>
      </c>
      <c r="C36" s="43" t="s">
        <v>25</v>
      </c>
      <c r="D36" s="84" t="s">
        <v>97</v>
      </c>
      <c r="E36" s="84"/>
      <c r="F36" s="84"/>
      <c r="G36" s="82">
        <f t="shared" si="6"/>
        <v>0</v>
      </c>
      <c r="H36" s="82"/>
      <c r="I36" s="14">
        <f t="shared" si="7"/>
        <v>0</v>
      </c>
      <c r="J36" s="90"/>
      <c r="K36" s="84"/>
      <c r="L36" s="84"/>
      <c r="M36" s="82">
        <f t="shared" si="8"/>
        <v>0</v>
      </c>
      <c r="N36" s="82"/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4">
        <v>255</v>
      </c>
      <c r="E37" s="84"/>
      <c r="F37" s="84"/>
      <c r="G37" s="82">
        <f t="shared" si="6"/>
        <v>255</v>
      </c>
      <c r="H37" s="82"/>
      <c r="I37" s="14">
        <f t="shared" si="7"/>
        <v>255</v>
      </c>
      <c r="J37" s="90">
        <v>304.10000000000002</v>
      </c>
      <c r="K37" s="84"/>
      <c r="L37" s="84">
        <v>14.6</v>
      </c>
      <c r="M37" s="82">
        <v>318.7</v>
      </c>
      <c r="N37" s="82"/>
      <c r="O37" s="14">
        <f t="shared" si="9"/>
        <v>318.7</v>
      </c>
      <c r="P37" s="18">
        <f t="shared" si="4"/>
        <v>0.24980392156862741</v>
      </c>
      <c r="Q37" s="5"/>
    </row>
    <row r="38" spans="1:17" ht="15.75" thickBot="1" x14ac:dyDescent="0.3">
      <c r="A38" s="5"/>
      <c r="B38" s="23" t="s">
        <v>35</v>
      </c>
      <c r="C38" s="120" t="s">
        <v>29</v>
      </c>
      <c r="D38" s="86">
        <v>285</v>
      </c>
      <c r="E38" s="86"/>
      <c r="F38" s="86">
        <v>100</v>
      </c>
      <c r="G38" s="82">
        <f t="shared" si="6"/>
        <v>385</v>
      </c>
      <c r="H38" s="87"/>
      <c r="I38" s="26">
        <f t="shared" si="7"/>
        <v>385</v>
      </c>
      <c r="J38" s="92">
        <v>289</v>
      </c>
      <c r="K38" s="86"/>
      <c r="L38" s="86">
        <v>100</v>
      </c>
      <c r="M38" s="87">
        <f t="shared" si="8"/>
        <v>389</v>
      </c>
      <c r="N38" s="87"/>
      <c r="O38" s="26">
        <f t="shared" si="9"/>
        <v>389</v>
      </c>
      <c r="P38" s="18">
        <f t="shared" si="4"/>
        <v>1.038961038961039E-2</v>
      </c>
      <c r="Q38" s="5"/>
    </row>
    <row r="39" spans="1:17" ht="15.75" thickBot="1" x14ac:dyDescent="0.3">
      <c r="A39" s="5"/>
      <c r="B39" s="27" t="s">
        <v>48</v>
      </c>
      <c r="C39" s="121" t="s">
        <v>31</v>
      </c>
      <c r="D39" s="46">
        <f>SUM(D35:D38)+SUM(D28:D32)</f>
        <v>3910</v>
      </c>
      <c r="E39" s="46">
        <f>SUM(E35:E38)+SUM(E28:E32)</f>
        <v>32560</v>
      </c>
      <c r="F39" s="46">
        <f>SUM(F35:F38)+SUM(F28:F32)</f>
        <v>2500</v>
      </c>
      <c r="G39" s="177">
        <f>SUM(D39:F39)</f>
        <v>38970</v>
      </c>
      <c r="H39" s="47">
        <f>SUM(H28:H32)+SUM(H35:H38)</f>
        <v>280</v>
      </c>
      <c r="I39" s="48">
        <f>SUM(I35:I38)+SUM(I28:I32)</f>
        <v>39250</v>
      </c>
      <c r="J39" s="46">
        <f>SUM(J35:J38)+SUM(J28:J32)</f>
        <v>4277.9000000000005</v>
      </c>
      <c r="K39" s="46">
        <f>SUM(K35:K38)+SUM(K28:K32)</f>
        <v>35158</v>
      </c>
      <c r="L39" s="46">
        <f>SUM(L35:L38)+SUM(L28:L32)</f>
        <v>2514.6</v>
      </c>
      <c r="M39" s="177">
        <f>SUM(J39:L39)</f>
        <v>41950.5</v>
      </c>
      <c r="N39" s="47">
        <f>SUM(N28:N32)+SUM(N35:N38)</f>
        <v>190</v>
      </c>
      <c r="O39" s="48">
        <f>SUM(O35:O38)+SUM(O28:O32)</f>
        <v>42140.5</v>
      </c>
      <c r="P39" s="49">
        <f t="shared" si="4"/>
        <v>7.3643312101910829E-2</v>
      </c>
      <c r="Q39" s="50"/>
    </row>
    <row r="40" spans="1:17" ht="19.5" thickBot="1" x14ac:dyDescent="0.35">
      <c r="A40" s="5"/>
      <c r="B40" s="125" t="s">
        <v>49</v>
      </c>
      <c r="C40" s="126" t="s">
        <v>51</v>
      </c>
      <c r="D40" s="127">
        <f t="shared" ref="D40:O40" si="10">D24-D39</f>
        <v>0</v>
      </c>
      <c r="E40" s="127">
        <f t="shared" si="10"/>
        <v>0</v>
      </c>
      <c r="F40" s="127">
        <f t="shared" si="10"/>
        <v>0</v>
      </c>
      <c r="G40" s="138">
        <f t="shared" si="10"/>
        <v>0</v>
      </c>
      <c r="H40" s="138">
        <f t="shared" si="10"/>
        <v>0</v>
      </c>
      <c r="I40" s="139">
        <f t="shared" si="10"/>
        <v>0</v>
      </c>
      <c r="J40" s="127">
        <f t="shared" si="10"/>
        <v>0</v>
      </c>
      <c r="K40" s="127">
        <f t="shared" si="10"/>
        <v>0</v>
      </c>
      <c r="L40" s="127">
        <f t="shared" si="10"/>
        <v>0</v>
      </c>
      <c r="M40" s="138">
        <f t="shared" si="10"/>
        <v>0</v>
      </c>
      <c r="N40" s="138">
        <f t="shared" si="10"/>
        <v>0</v>
      </c>
      <c r="O40" s="139">
        <f t="shared" si="10"/>
        <v>0</v>
      </c>
      <c r="P40" s="128" t="e">
        <f t="shared" si="4"/>
        <v>#DIV/0!</v>
      </c>
      <c r="Q40" s="5"/>
    </row>
    <row r="41" spans="1:17" ht="15.75" thickBot="1" x14ac:dyDescent="0.3">
      <c r="A41" s="5"/>
      <c r="B41" s="129" t="s">
        <v>50</v>
      </c>
      <c r="C41" s="130" t="s">
        <v>67</v>
      </c>
      <c r="D41" s="131"/>
      <c r="E41" s="132"/>
      <c r="F41" s="132"/>
      <c r="G41" s="133"/>
      <c r="H41" s="134"/>
      <c r="I41" s="135">
        <f>I40-D16</f>
        <v>-3910</v>
      </c>
      <c r="J41" s="131"/>
      <c r="K41" s="132"/>
      <c r="L41" s="132"/>
      <c r="M41" s="133"/>
      <c r="N41" s="136"/>
      <c r="O41" s="135">
        <f>O40-J16</f>
        <v>-3963.1</v>
      </c>
      <c r="P41" s="137" t="e">
        <f>(#REF!-O41)/O41</f>
        <v>#REF!</v>
      </c>
      <c r="Q41" s="5"/>
    </row>
    <row r="42" spans="1:17" s="99" customFormat="1" ht="8.25" customHeight="1" thickBot="1" x14ac:dyDescent="0.3">
      <c r="A42" s="96"/>
      <c r="B42" s="97"/>
      <c r="C42" s="54"/>
      <c r="D42" s="98"/>
      <c r="E42" s="55"/>
      <c r="F42" s="55"/>
      <c r="G42" s="96"/>
      <c r="H42" s="55"/>
      <c r="I42" s="55"/>
      <c r="J42" s="98"/>
      <c r="K42" s="55"/>
      <c r="L42" s="55"/>
      <c r="M42" s="96"/>
      <c r="N42" s="55"/>
      <c r="O42" s="55"/>
      <c r="P42" s="57"/>
      <c r="Q42" s="96"/>
    </row>
    <row r="43" spans="1:17" s="99" customFormat="1" ht="15.75" thickBot="1" x14ac:dyDescent="0.3">
      <c r="A43" s="96"/>
      <c r="B43" s="101"/>
      <c r="C43" s="202" t="s">
        <v>90</v>
      </c>
      <c r="D43" s="124" t="s">
        <v>41</v>
      </c>
      <c r="E43" s="51" t="s">
        <v>91</v>
      </c>
      <c r="F43" s="52" t="s">
        <v>36</v>
      </c>
      <c r="G43" s="55"/>
      <c r="H43" s="55"/>
      <c r="I43" s="56"/>
      <c r="J43" s="202" t="s">
        <v>92</v>
      </c>
      <c r="K43" s="204"/>
      <c r="L43" s="205"/>
      <c r="M43" s="113" t="s">
        <v>41</v>
      </c>
      <c r="N43" s="114" t="s">
        <v>91</v>
      </c>
      <c r="O43" s="115" t="s">
        <v>36</v>
      </c>
      <c r="P43" s="57"/>
      <c r="Q43" s="96"/>
    </row>
    <row r="44" spans="1:17" s="4" customFormat="1" ht="15.75" thickBot="1" x14ac:dyDescent="0.3">
      <c r="A44" s="5"/>
      <c r="B44" s="101"/>
      <c r="C44" s="203"/>
      <c r="D44" s="105">
        <v>251</v>
      </c>
      <c r="E44" s="122">
        <v>251</v>
      </c>
      <c r="F44" s="123">
        <v>0</v>
      </c>
      <c r="G44" s="55"/>
      <c r="H44" s="55"/>
      <c r="I44" s="56"/>
      <c r="J44" s="203"/>
      <c r="K44" s="206"/>
      <c r="L44" s="207"/>
      <c r="M44" s="103">
        <v>304.10000000000002</v>
      </c>
      <c r="N44" s="103">
        <v>304.10000000000002</v>
      </c>
      <c r="O44" s="109">
        <v>0</v>
      </c>
      <c r="P44" s="57"/>
      <c r="Q44" s="96"/>
    </row>
    <row r="45" spans="1:17" s="100" customFormat="1" ht="8.25" customHeight="1" thickBot="1" x14ac:dyDescent="0.3">
      <c r="A45" s="96"/>
      <c r="B45" s="101"/>
      <c r="C45" s="54"/>
      <c r="D45" s="102"/>
      <c r="E45" s="55"/>
      <c r="F45" s="55"/>
      <c r="G45" s="55"/>
      <c r="H45" s="55"/>
      <c r="I45" s="56"/>
      <c r="J45" s="55"/>
      <c r="K45" s="55"/>
      <c r="L45" s="55"/>
      <c r="M45" s="55"/>
      <c r="N45" s="55"/>
      <c r="O45" s="56"/>
      <c r="P45" s="57"/>
      <c r="Q45" s="96"/>
    </row>
    <row r="46" spans="1:17" s="100" customFormat="1" ht="37.5" customHeight="1" thickBot="1" x14ac:dyDescent="0.3">
      <c r="A46" s="96"/>
      <c r="B46" s="101"/>
      <c r="C46" s="202" t="s">
        <v>94</v>
      </c>
      <c r="D46" s="106" t="s">
        <v>96</v>
      </c>
      <c r="E46" s="107" t="s">
        <v>93</v>
      </c>
      <c r="F46" s="55"/>
      <c r="G46" s="55"/>
      <c r="H46" s="55"/>
      <c r="I46" s="56"/>
      <c r="J46" s="202" t="s">
        <v>95</v>
      </c>
      <c r="K46" s="204"/>
      <c r="L46" s="204"/>
      <c r="M46" s="108" t="s">
        <v>96</v>
      </c>
      <c r="N46" s="209" t="s">
        <v>93</v>
      </c>
      <c r="O46" s="210"/>
      <c r="P46" s="57"/>
      <c r="Q46" s="96"/>
    </row>
    <row r="47" spans="1:17" ht="15.75" thickBot="1" x14ac:dyDescent="0.3">
      <c r="A47" s="5"/>
      <c r="B47" s="53"/>
      <c r="C47" s="208"/>
      <c r="D47" s="105" t="s">
        <v>97</v>
      </c>
      <c r="E47" s="110" t="s">
        <v>97</v>
      </c>
      <c r="F47" s="55"/>
      <c r="G47" s="55"/>
      <c r="H47" s="55"/>
      <c r="I47" s="56"/>
      <c r="J47" s="203"/>
      <c r="K47" s="206"/>
      <c r="L47" s="206"/>
      <c r="M47" s="104">
        <v>0</v>
      </c>
      <c r="N47" s="211">
        <v>0</v>
      </c>
      <c r="O47" s="212"/>
      <c r="P47" s="57"/>
      <c r="Q47" s="5"/>
    </row>
    <row r="48" spans="1:17" s="3" customFormat="1" x14ac:dyDescent="0.25">
      <c r="A48" s="5"/>
      <c r="B48" s="53"/>
      <c r="C48" s="54"/>
      <c r="D48" s="55"/>
      <c r="E48" s="55"/>
      <c r="F48" s="55"/>
      <c r="G48" s="55"/>
      <c r="H48" s="55"/>
      <c r="I48" s="56"/>
      <c r="J48" s="55"/>
      <c r="K48" s="55"/>
      <c r="L48" s="55"/>
      <c r="M48" s="55"/>
      <c r="N48" s="55"/>
      <c r="O48" s="56"/>
      <c r="P48" s="57"/>
      <c r="Q48" s="5"/>
    </row>
    <row r="49" spans="1:17" s="3" customFormat="1" x14ac:dyDescent="0.25">
      <c r="A49" s="5"/>
      <c r="B49" s="53"/>
      <c r="C49" s="111" t="s">
        <v>89</v>
      </c>
      <c r="D49" s="112" t="s">
        <v>76</v>
      </c>
      <c r="E49" s="112" t="s">
        <v>77</v>
      </c>
      <c r="F49" s="112" t="s">
        <v>78</v>
      </c>
      <c r="G49" s="112" t="s">
        <v>79</v>
      </c>
      <c r="H49" s="55"/>
      <c r="I49" s="118" t="s">
        <v>88</v>
      </c>
      <c r="J49" s="119"/>
      <c r="K49" s="119"/>
      <c r="L49" s="234"/>
      <c r="M49" s="234"/>
      <c r="N49" s="234"/>
      <c r="O49" s="234"/>
      <c r="P49" s="235"/>
      <c r="Q49" s="5"/>
    </row>
    <row r="50" spans="1:17" s="3" customFormat="1" x14ac:dyDescent="0.25">
      <c r="A50" s="5"/>
      <c r="B50" s="53"/>
      <c r="C50" s="58" t="s">
        <v>73</v>
      </c>
      <c r="D50" s="93">
        <v>3929</v>
      </c>
      <c r="E50" s="93">
        <v>2286.1</v>
      </c>
      <c r="F50" s="93">
        <v>2849.1</v>
      </c>
      <c r="G50" s="59">
        <f>D50+E50-F50</f>
        <v>3366.0000000000005</v>
      </c>
      <c r="H50" s="55"/>
      <c r="I50" s="236"/>
      <c r="J50" s="237"/>
      <c r="K50" s="237"/>
      <c r="L50" s="237"/>
      <c r="M50" s="237"/>
      <c r="N50" s="237"/>
      <c r="O50" s="237"/>
      <c r="P50" s="238"/>
      <c r="Q50" s="5"/>
    </row>
    <row r="51" spans="1:17" s="3" customFormat="1" x14ac:dyDescent="0.25">
      <c r="A51" s="5"/>
      <c r="B51" s="53"/>
      <c r="C51" s="58" t="s">
        <v>74</v>
      </c>
      <c r="D51" s="93">
        <v>1722</v>
      </c>
      <c r="E51" s="93">
        <v>1476</v>
      </c>
      <c r="F51" s="93">
        <v>1476</v>
      </c>
      <c r="G51" s="59">
        <f t="shared" ref="G51:G54" si="11">D51+E51-F51</f>
        <v>1722</v>
      </c>
      <c r="H51" s="55"/>
      <c r="I51" s="236"/>
      <c r="J51" s="237"/>
      <c r="K51" s="237"/>
      <c r="L51" s="237"/>
      <c r="M51" s="237"/>
      <c r="N51" s="237"/>
      <c r="O51" s="237"/>
      <c r="P51" s="238"/>
      <c r="Q51" s="5"/>
    </row>
    <row r="52" spans="1:17" s="3" customFormat="1" x14ac:dyDescent="0.25">
      <c r="A52" s="5"/>
      <c r="B52" s="53"/>
      <c r="C52" s="58" t="s">
        <v>75</v>
      </c>
      <c r="D52" s="93">
        <v>1302</v>
      </c>
      <c r="E52" s="93">
        <v>304.10000000000002</v>
      </c>
      <c r="F52" s="93">
        <v>304.10000000000002</v>
      </c>
      <c r="G52" s="59">
        <f t="shared" si="11"/>
        <v>1302</v>
      </c>
      <c r="H52" s="55"/>
      <c r="I52" s="236"/>
      <c r="J52" s="237"/>
      <c r="K52" s="237"/>
      <c r="L52" s="237"/>
      <c r="M52" s="237"/>
      <c r="N52" s="237"/>
      <c r="O52" s="237"/>
      <c r="P52" s="238"/>
      <c r="Q52" s="5"/>
    </row>
    <row r="53" spans="1:17" s="3" customFormat="1" x14ac:dyDescent="0.25">
      <c r="A53" s="5"/>
      <c r="B53" s="53"/>
      <c r="C53" s="58" t="s">
        <v>100</v>
      </c>
      <c r="D53" s="93">
        <v>315</v>
      </c>
      <c r="E53" s="93">
        <v>0</v>
      </c>
      <c r="F53" s="93">
        <v>50</v>
      </c>
      <c r="G53" s="59">
        <v>265</v>
      </c>
      <c r="H53" s="55"/>
      <c r="I53" s="149"/>
      <c r="J53" s="150"/>
      <c r="K53" s="150"/>
      <c r="L53" s="150"/>
      <c r="M53" s="150"/>
      <c r="N53" s="150"/>
      <c r="O53" s="150"/>
      <c r="P53" s="151"/>
      <c r="Q53" s="5"/>
    </row>
    <row r="54" spans="1:17" s="3" customFormat="1" x14ac:dyDescent="0.25">
      <c r="A54" s="5"/>
      <c r="B54" s="53"/>
      <c r="C54" s="161" t="s">
        <v>101</v>
      </c>
      <c r="D54" s="93">
        <v>590</v>
      </c>
      <c r="E54" s="93">
        <v>506</v>
      </c>
      <c r="F54" s="93">
        <v>1019</v>
      </c>
      <c r="G54" s="59">
        <f t="shared" si="11"/>
        <v>77</v>
      </c>
      <c r="H54" s="55"/>
      <c r="I54" s="239"/>
      <c r="J54" s="240"/>
      <c r="K54" s="240"/>
      <c r="L54" s="240"/>
      <c r="M54" s="240"/>
      <c r="N54" s="240"/>
      <c r="O54" s="240"/>
      <c r="P54" s="241"/>
      <c r="Q54" s="5"/>
    </row>
    <row r="55" spans="1:17" s="3" customFormat="1" ht="10.5" customHeight="1" x14ac:dyDescent="0.25">
      <c r="A55" s="5"/>
      <c r="B55" s="53"/>
      <c r="C55" s="54"/>
      <c r="D55" s="55"/>
      <c r="E55" s="55"/>
      <c r="F55" s="55"/>
      <c r="G55" s="55"/>
      <c r="H55" s="55"/>
      <c r="I55" s="56"/>
      <c r="J55" s="55"/>
      <c r="K55" s="55"/>
      <c r="L55" s="55"/>
      <c r="M55" s="55"/>
      <c r="N55" s="55"/>
      <c r="O55" s="56"/>
      <c r="P55" s="57"/>
      <c r="Q55" s="5"/>
    </row>
    <row r="56" spans="1:17" s="3" customFormat="1" x14ac:dyDescent="0.25">
      <c r="A56" s="5"/>
      <c r="B56" s="53"/>
      <c r="C56" s="111" t="s">
        <v>80</v>
      </c>
      <c r="D56" s="112" t="s">
        <v>81</v>
      </c>
      <c r="E56" s="112" t="s">
        <v>82</v>
      </c>
      <c r="F56" s="55"/>
      <c r="G56" s="55"/>
      <c r="H56" s="55"/>
      <c r="I56" s="56"/>
      <c r="J56" s="55"/>
      <c r="K56" s="55"/>
      <c r="L56" s="55"/>
      <c r="M56" s="55"/>
      <c r="N56" s="55"/>
      <c r="O56" s="56"/>
      <c r="P56" s="57"/>
      <c r="Q56" s="5"/>
    </row>
    <row r="57" spans="1:17" s="3" customFormat="1" x14ac:dyDescent="0.25">
      <c r="A57" s="5"/>
      <c r="B57" s="53"/>
      <c r="C57" s="58"/>
      <c r="D57" s="94">
        <v>58.9</v>
      </c>
      <c r="E57" s="94">
        <v>53.2</v>
      </c>
      <c r="F57" s="55"/>
      <c r="G57" s="55"/>
      <c r="H57" s="55"/>
      <c r="I57" s="56"/>
      <c r="J57" s="55"/>
      <c r="K57" s="55"/>
      <c r="L57" s="55"/>
      <c r="M57" s="55"/>
      <c r="N57" s="55"/>
      <c r="O57" s="56"/>
      <c r="P57" s="57"/>
      <c r="Q57" s="5"/>
    </row>
    <row r="58" spans="1:17" s="3" customFormat="1" x14ac:dyDescent="0.25">
      <c r="A58" s="5"/>
      <c r="B58" s="53"/>
      <c r="C58" s="54"/>
      <c r="D58" s="55"/>
      <c r="E58" s="55"/>
      <c r="F58" s="55"/>
      <c r="G58" s="55"/>
      <c r="H58" s="55"/>
      <c r="I58" s="56"/>
      <c r="J58" s="55"/>
      <c r="K58" s="55"/>
      <c r="L58" s="55"/>
      <c r="M58" s="55"/>
      <c r="N58" s="55"/>
      <c r="O58" s="56"/>
      <c r="P58" s="57"/>
      <c r="Q58" s="5"/>
    </row>
    <row r="59" spans="1:17" s="3" customFormat="1" x14ac:dyDescent="0.25">
      <c r="A59" s="5"/>
      <c r="B59" s="117" t="s">
        <v>54</v>
      </c>
      <c r="C59" s="116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5"/>
      <c r="Q59" s="5"/>
    </row>
    <row r="60" spans="1:17" s="3" customFormat="1" x14ac:dyDescent="0.25">
      <c r="A60" s="5"/>
      <c r="B60" s="141" t="s">
        <v>98</v>
      </c>
      <c r="C60" s="142"/>
      <c r="D60" s="179">
        <v>4277.8999999999996</v>
      </c>
      <c r="E60" s="142"/>
      <c r="F60" s="142"/>
      <c r="G60" s="142"/>
      <c r="H60" s="142"/>
      <c r="I60" s="181" t="s">
        <v>97</v>
      </c>
      <c r="J60" s="142"/>
      <c r="K60" s="142"/>
      <c r="L60" s="142"/>
      <c r="M60" s="142"/>
      <c r="N60" s="142"/>
      <c r="O60" s="142"/>
      <c r="P60" s="143"/>
      <c r="Q60" s="5"/>
    </row>
    <row r="61" spans="1:17" s="3" customFormat="1" x14ac:dyDescent="0.25">
      <c r="A61" s="5"/>
      <c r="B61" s="194" t="s">
        <v>114</v>
      </c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5"/>
      <c r="Q61" s="5"/>
    </row>
    <row r="62" spans="1:17" s="3" customFormat="1" x14ac:dyDescent="0.25">
      <c r="A62" s="5"/>
      <c r="B62" s="194" t="s">
        <v>99</v>
      </c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5"/>
      <c r="Q62" s="5"/>
    </row>
    <row r="63" spans="1:17" s="3" customFormat="1" x14ac:dyDescent="0.25">
      <c r="A63" s="5"/>
      <c r="B63" s="194" t="s">
        <v>115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5"/>
      <c r="Q63" s="5"/>
    </row>
    <row r="64" spans="1:17" s="3" customFormat="1" x14ac:dyDescent="0.25">
      <c r="A64" s="5"/>
      <c r="B64" s="194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5"/>
      <c r="Q64" s="5"/>
    </row>
    <row r="65" spans="1:17" s="3" customFormat="1" x14ac:dyDescent="0.25">
      <c r="A65" s="5"/>
      <c r="B65" s="144" t="s">
        <v>54</v>
      </c>
      <c r="C65" s="100"/>
      <c r="D65" s="100"/>
      <c r="E65" s="100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8"/>
      <c r="Q65" s="5"/>
    </row>
    <row r="66" spans="1:17" s="3" customFormat="1" x14ac:dyDescent="0.25">
      <c r="A66" s="5"/>
      <c r="B66" s="176" t="s">
        <v>104</v>
      </c>
      <c r="C66" s="170"/>
      <c r="D66" s="2" t="s">
        <v>116</v>
      </c>
      <c r="E66" s="2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8"/>
      <c r="Q66" s="5"/>
    </row>
    <row r="67" spans="1:17" s="3" customFormat="1" x14ac:dyDescent="0.25">
      <c r="A67" s="5"/>
      <c r="B67" s="144" t="s">
        <v>55</v>
      </c>
      <c r="C67" s="145"/>
      <c r="D67" s="2"/>
      <c r="E67" s="2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8"/>
      <c r="Q67" s="5"/>
    </row>
    <row r="68" spans="1:17" s="3" customFormat="1" x14ac:dyDescent="0.25">
      <c r="A68" s="5"/>
      <c r="B68" s="144" t="s">
        <v>108</v>
      </c>
      <c r="C68" s="145"/>
      <c r="D68" s="2"/>
      <c r="E68" s="2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8"/>
      <c r="Q68" s="5"/>
    </row>
    <row r="69" spans="1:17" s="3" customFormat="1" x14ac:dyDescent="0.25">
      <c r="A69" s="5"/>
      <c r="B69" s="162" t="s">
        <v>111</v>
      </c>
      <c r="C69" s="163"/>
      <c r="D69" s="164"/>
      <c r="E69" s="164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3"/>
      <c r="Q69" s="5"/>
    </row>
    <row r="70" spans="1:17" s="3" customFormat="1" x14ac:dyDescent="0.25">
      <c r="A70" s="96"/>
      <c r="B70" s="166"/>
      <c r="C70" s="165"/>
      <c r="D70" s="166"/>
      <c r="E70" s="166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96"/>
    </row>
    <row r="71" spans="1:17" s="3" customFormat="1" x14ac:dyDescent="0.25">
      <c r="A71" s="96"/>
      <c r="B71" s="166"/>
      <c r="C71" s="165"/>
      <c r="D71" s="166"/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96"/>
    </row>
    <row r="72" spans="1:17" s="3" customFormat="1" x14ac:dyDescent="0.25">
      <c r="A72" s="96"/>
      <c r="B72" s="117" t="s">
        <v>102</v>
      </c>
      <c r="C72" s="173"/>
      <c r="D72" s="171"/>
      <c r="E72" s="171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9"/>
      <c r="Q72" s="96"/>
    </row>
    <row r="73" spans="1:17" s="3" customFormat="1" x14ac:dyDescent="0.25">
      <c r="A73" s="96"/>
      <c r="B73" s="172"/>
      <c r="C73" s="145"/>
      <c r="D73" s="170"/>
      <c r="E73" s="170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8"/>
      <c r="Q73" s="96"/>
    </row>
    <row r="74" spans="1:17" s="3" customFormat="1" x14ac:dyDescent="0.25">
      <c r="A74" s="5"/>
      <c r="B74" s="144" t="s">
        <v>109</v>
      </c>
      <c r="C74" s="2"/>
      <c r="D74" s="2"/>
      <c r="E74" s="2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8"/>
      <c r="Q74" s="5"/>
    </row>
    <row r="75" spans="1:17" s="3" customFormat="1" x14ac:dyDescent="0.25">
      <c r="A75" s="5"/>
      <c r="B75" s="144" t="s">
        <v>117</v>
      </c>
      <c r="C75" s="2"/>
      <c r="D75" s="2"/>
      <c r="E75" s="2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8"/>
      <c r="Q75" s="5"/>
    </row>
    <row r="76" spans="1:17" s="3" customFormat="1" x14ac:dyDescent="0.25">
      <c r="A76" s="5"/>
      <c r="B76" s="144" t="s">
        <v>118</v>
      </c>
      <c r="C76" s="2"/>
      <c r="D76" s="2"/>
      <c r="E76" s="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8"/>
      <c r="Q76" s="5"/>
    </row>
    <row r="77" spans="1:17" s="3" customFormat="1" x14ac:dyDescent="0.25">
      <c r="A77" s="5"/>
      <c r="B77" s="144" t="s">
        <v>115</v>
      </c>
      <c r="C77" s="2"/>
      <c r="D77" s="2"/>
      <c r="E77" s="2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8"/>
      <c r="Q77" s="5"/>
    </row>
    <row r="78" spans="1:17" s="3" customFormat="1" x14ac:dyDescent="0.25">
      <c r="A78" s="5"/>
      <c r="B78" s="144"/>
      <c r="C78" s="2"/>
      <c r="D78" s="2"/>
      <c r="E78" s="2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8"/>
      <c r="Q78" s="5"/>
    </row>
    <row r="79" spans="1:17" s="3" customFormat="1" x14ac:dyDescent="0.25">
      <c r="A79" s="5"/>
      <c r="B79" s="144" t="s">
        <v>110</v>
      </c>
      <c r="C79" s="2"/>
      <c r="D79" s="2"/>
      <c r="E79" s="2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8"/>
      <c r="Q79" s="5"/>
    </row>
    <row r="80" spans="1:17" s="3" customFormat="1" x14ac:dyDescent="0.25">
      <c r="A80" s="5"/>
      <c r="B80" s="144" t="s">
        <v>120</v>
      </c>
      <c r="C80" s="2"/>
      <c r="D80" s="2"/>
      <c r="E80" s="2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8"/>
      <c r="Q80" s="5"/>
    </row>
    <row r="81" spans="1:17" s="3" customFormat="1" x14ac:dyDescent="0.25">
      <c r="A81" s="5"/>
      <c r="B81" s="178"/>
      <c r="C81" s="178"/>
      <c r="D81" s="2"/>
      <c r="E81" s="2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8"/>
      <c r="Q81" s="5"/>
    </row>
    <row r="82" spans="1:17" s="3" customFormat="1" x14ac:dyDescent="0.25">
      <c r="A82" s="5"/>
      <c r="B82" s="176"/>
      <c r="C82" s="170"/>
      <c r="D82" s="2"/>
      <c r="E82" s="2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8"/>
      <c r="Q82" s="5"/>
    </row>
    <row r="83" spans="1:17" s="3" customFormat="1" x14ac:dyDescent="0.25">
      <c r="A83" s="5"/>
      <c r="B83" s="144"/>
      <c r="C83" s="2"/>
      <c r="D83" s="2"/>
      <c r="E83" s="2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8"/>
      <c r="Q83" s="5"/>
    </row>
    <row r="84" spans="1:17" s="3" customFormat="1" x14ac:dyDescent="0.25">
      <c r="A84" s="5"/>
      <c r="B84" s="146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8"/>
      <c r="Q84" s="5"/>
    </row>
    <row r="85" spans="1:17" s="3" customFormat="1" x14ac:dyDescent="0.25">
      <c r="A85" s="5"/>
      <c r="B85" s="146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  <c r="Q85" s="5"/>
    </row>
    <row r="86" spans="1:17" s="3" customFormat="1" x14ac:dyDescent="0.25">
      <c r="A86" s="5"/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  <c r="Q86" s="5"/>
    </row>
    <row r="87" spans="1:17" s="3" customFormat="1" x14ac:dyDescent="0.25">
      <c r="A87" s="5"/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Q87" s="5"/>
    </row>
    <row r="88" spans="1:17" s="3" customFormat="1" x14ac:dyDescent="0.25">
      <c r="A88" s="5"/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  <c r="Q88" s="5"/>
    </row>
    <row r="89" spans="1:17" s="3" customFormat="1" x14ac:dyDescent="0.25">
      <c r="A89" s="5"/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  <c r="Q89" s="5"/>
    </row>
    <row r="90" spans="1:17" s="3" customFormat="1" x14ac:dyDescent="0.25">
      <c r="A90" s="5"/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  <c r="Q90" s="5"/>
    </row>
    <row r="91" spans="1:17" s="3" customFormat="1" x14ac:dyDescent="0.25">
      <c r="A91" s="5"/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  <c r="Q91" s="5"/>
    </row>
    <row r="92" spans="1:17" s="3" customFormat="1" x14ac:dyDescent="0.25">
      <c r="A92" s="5"/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  <c r="Q92" s="5"/>
    </row>
    <row r="93" spans="1:17" s="3" customFormat="1" x14ac:dyDescent="0.25">
      <c r="A93" s="5"/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  <c r="Q93" s="5"/>
    </row>
    <row r="94" spans="1:17" s="3" customFormat="1" x14ac:dyDescent="0.25">
      <c r="A94" s="5"/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  <c r="Q94" s="5"/>
    </row>
    <row r="95" spans="1:17" s="3" customFormat="1" x14ac:dyDescent="0.25">
      <c r="A95" s="5"/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  <c r="Q95" s="5"/>
    </row>
    <row r="96" spans="1:17" s="3" customFormat="1" x14ac:dyDescent="0.25">
      <c r="A96" s="5"/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  <c r="Q96" s="5"/>
    </row>
    <row r="97" spans="1:17" s="3" customFormat="1" x14ac:dyDescent="0.25">
      <c r="A97" s="5"/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  <c r="Q97" s="5"/>
    </row>
    <row r="98" spans="1:17" s="3" customFormat="1" x14ac:dyDescent="0.25">
      <c r="A98" s="5"/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  <c r="Q98" s="5"/>
    </row>
    <row r="99" spans="1:17" s="3" customFormat="1" x14ac:dyDescent="0.25">
      <c r="A99" s="5"/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  <c r="Q99" s="5"/>
    </row>
    <row r="100" spans="1:17" s="3" customFormat="1" x14ac:dyDescent="0.25">
      <c r="A100" s="5"/>
      <c r="B100" s="146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8"/>
      <c r="Q100" s="5"/>
    </row>
    <row r="101" spans="1:17" s="3" customFormat="1" x14ac:dyDescent="0.25">
      <c r="A101" s="5"/>
      <c r="B101" s="146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8"/>
      <c r="Q101" s="5"/>
    </row>
    <row r="102" spans="1:17" s="3" customFormat="1" x14ac:dyDescent="0.25">
      <c r="A102" s="5"/>
      <c r="B102" s="146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8"/>
      <c r="Q102" s="5"/>
    </row>
    <row r="103" spans="1:17" s="3" customFormat="1" x14ac:dyDescent="0.25">
      <c r="A103" s="5"/>
      <c r="B103" s="146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8"/>
      <c r="Q103" s="5"/>
    </row>
    <row r="104" spans="1:17" s="3" customFormat="1" x14ac:dyDescent="0.25">
      <c r="A104" s="5"/>
      <c r="B104" s="146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8"/>
      <c r="Q104" s="5"/>
    </row>
    <row r="105" spans="1:17" s="3" customFormat="1" x14ac:dyDescent="0.25">
      <c r="A105" s="5"/>
      <c r="B105" s="146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8"/>
      <c r="Q105" s="5"/>
    </row>
    <row r="106" spans="1:17" s="3" customFormat="1" x14ac:dyDescent="0.25">
      <c r="A106" s="5"/>
      <c r="B106" s="196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8"/>
      <c r="Q106" s="5"/>
    </row>
    <row r="107" spans="1:17" s="3" customFormat="1" x14ac:dyDescent="0.25">
      <c r="A107" s="5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5"/>
    </row>
    <row r="108" spans="1:17" s="3" customFormat="1" x14ac:dyDescent="0.25">
      <c r="A108" s="5"/>
      <c r="B108" s="60" t="s">
        <v>87</v>
      </c>
      <c r="C108" s="140">
        <v>44027</v>
      </c>
      <c r="D108" s="60" t="s">
        <v>83</v>
      </c>
      <c r="E108" s="192" t="s">
        <v>119</v>
      </c>
      <c r="F108" s="192"/>
      <c r="G108" s="192"/>
      <c r="H108" s="60"/>
      <c r="I108" s="60" t="s">
        <v>84</v>
      </c>
      <c r="J108" s="193" t="s">
        <v>121</v>
      </c>
      <c r="K108" s="193"/>
      <c r="L108" s="193"/>
      <c r="M108" s="193"/>
      <c r="N108" s="60"/>
      <c r="O108" s="60"/>
      <c r="P108" s="60"/>
      <c r="Q108" s="5"/>
    </row>
    <row r="109" spans="1:17" s="3" customFormat="1" ht="7.5" customHeight="1" x14ac:dyDescent="0.25">
      <c r="A109" s="5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5"/>
    </row>
    <row r="110" spans="1:17" s="3" customFormat="1" x14ac:dyDescent="0.25">
      <c r="A110" s="5"/>
      <c r="B110" s="60"/>
      <c r="C110" s="60"/>
      <c r="D110" s="60" t="s">
        <v>86</v>
      </c>
      <c r="E110" s="62"/>
      <c r="F110" s="62"/>
      <c r="G110" s="62"/>
      <c r="H110" s="60"/>
      <c r="I110" s="60" t="s">
        <v>86</v>
      </c>
      <c r="J110" s="61"/>
      <c r="K110" s="61"/>
      <c r="L110" s="61"/>
      <c r="M110" s="61"/>
      <c r="N110" s="60"/>
      <c r="O110" s="60"/>
      <c r="P110" s="60"/>
      <c r="Q110" s="5"/>
    </row>
    <row r="111" spans="1:17" s="3" customFormat="1" x14ac:dyDescent="0.25">
      <c r="A111" s="5"/>
      <c r="B111" s="60"/>
      <c r="C111" s="60"/>
      <c r="D111" s="60"/>
      <c r="E111" s="62"/>
      <c r="F111" s="62"/>
      <c r="G111" s="62"/>
      <c r="H111" s="60"/>
      <c r="I111" s="60"/>
      <c r="J111" s="61"/>
      <c r="K111" s="61"/>
      <c r="L111" s="61"/>
      <c r="M111" s="61"/>
      <c r="N111" s="60"/>
      <c r="O111" s="60"/>
      <c r="P111" s="60"/>
      <c r="Q111" s="5"/>
    </row>
    <row r="112" spans="1:17" s="3" customFormat="1" x14ac:dyDescent="0.25">
      <c r="A112" s="5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5"/>
    </row>
    <row r="113" spans="1:17" s="3" customFormat="1" x14ac:dyDescent="0.25">
      <c r="A113" s="5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5"/>
    </row>
    <row r="114" spans="1:17" x14ac:dyDescent="0.25"/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hidden="1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hidden="1" x14ac:dyDescent="0.25"/>
    <row r="145" hidden="1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</sheetData>
  <mergeCells count="51">
    <mergeCell ref="B10:B13"/>
    <mergeCell ref="J10:O10"/>
    <mergeCell ref="J11:M11"/>
    <mergeCell ref="J12:O12"/>
    <mergeCell ref="J13:L13"/>
    <mergeCell ref="M13:M14"/>
    <mergeCell ref="N13:N14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62:P62"/>
    <mergeCell ref="D59:P59"/>
    <mergeCell ref="B61:P61"/>
    <mergeCell ref="I50:P50"/>
    <mergeCell ref="I51:P51"/>
    <mergeCell ref="I52:P52"/>
    <mergeCell ref="I54:P5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D11:G11"/>
    <mergeCell ref="C10:C13"/>
    <mergeCell ref="D13:F13"/>
    <mergeCell ref="E108:G108"/>
    <mergeCell ref="J108:M108"/>
    <mergeCell ref="B63:P63"/>
    <mergeCell ref="B106:P106"/>
    <mergeCell ref="B64:P6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2020-07-31T10:52:04Z</cp:lastPrinted>
  <dcterms:created xsi:type="dcterms:W3CDTF">2017-02-23T12:10:09Z</dcterms:created>
  <dcterms:modified xsi:type="dcterms:W3CDTF">2020-08-26T12:24:38Z</dcterms:modified>
</cp:coreProperties>
</file>