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Q34" i="2" l="1"/>
  <c r="P34" i="2"/>
  <c r="N34" i="2"/>
  <c r="M34" i="2"/>
  <c r="K34" i="2"/>
  <c r="J34" i="2"/>
  <c r="H34" i="2"/>
  <c r="G34" i="2"/>
  <c r="E34" i="2"/>
  <c r="D34" i="2"/>
  <c r="R34" i="2" l="1"/>
  <c r="O34" i="2"/>
  <c r="L34" i="2"/>
  <c r="I34" i="2"/>
  <c r="F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R36" i="2"/>
  <c r="R33" i="2"/>
  <c r="P37" i="2" l="1"/>
  <c r="R37" i="2" s="1"/>
  <c r="O41" i="2"/>
  <c r="O40" i="2"/>
  <c r="O39" i="2"/>
  <c r="N38" i="2"/>
  <c r="N33" i="2" s="1"/>
  <c r="M38" i="2"/>
  <c r="M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G33" i="2" s="1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21" i="2" l="1"/>
  <c r="I38" i="2"/>
  <c r="O36" i="2"/>
  <c r="F33" i="2"/>
  <c r="M35" i="2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M37" i="2" l="1"/>
  <c r="O37" i="2" s="1"/>
  <c r="O35" i="2"/>
  <c r="F36" i="2"/>
  <c r="I35" i="2"/>
  <c r="L33" i="2"/>
  <c r="G36" i="2"/>
  <c r="I36" i="2" s="1"/>
  <c r="D35" i="2"/>
  <c r="G37" i="2" l="1"/>
  <c r="I37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<sst xmlns="http://schemas.openxmlformats.org/spreadsheetml/2006/main" count="112" uniqueCount="98">
  <si>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</si>
  <si>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</si>
  <si>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</si>
  <si>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</si>
  <si>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</si>
  <si>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</si>
  <si>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</si>
  <si>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</si>
  <si>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</si>
  <si>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</si>
  <si>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</si>
  <si>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</si>
  <si>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</si>
  <si>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</si>
  <si>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</si>
  <si>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</si>
  <si>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</si>
  <si>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</si>
  <si>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</si>
  <si>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</si>
  <si>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</si>
  <si>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</si>
  <si>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</si>
  <si>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</si>
  <si>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</si>
  <si>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</si>
  <si>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</si>
  <si>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</si>
  <si>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</si>
  <si>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</si>
  <si>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</si>
  <si>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</si>
  <si>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</si>
  <si>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</si>
  <si>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</si>
  <si>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</si>
  <si>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</si>
  <si>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</si>
  <si>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</si>
  <si>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</si>
  <si>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</si>
  <si>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</si>
  <si>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</si>
  <si>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</si>
  <si>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</si>
  <si>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</si>
  <si>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</si>
  <si>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</si>
  <si>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</si>
  <si>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</si>
  <si>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</si>
  <si>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</si>
  <si>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</si>
  <si>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</si>
  <si>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</si>
  <si>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</si>
  <si>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Název organizace: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</si>
  <si>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</si>
  <si>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</si>
  <si>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</si>
  <si>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</si>
  <si>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</si>
  <si>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</si>
  <si>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</si>
  <si>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</si>
  <si>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</si>
  <si>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</si>
  <si>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</si>
  <si>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</si>
  <si>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</si>
  <si>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</si>
  <si>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</si>
  <si>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</si>
  <si>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</si>
  <si>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</si>
  <si>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</si>
  <si>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</si>
  <si>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</si>
  <si>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</si>
  <si>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</si>
  <si>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</si>
  <si>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</si>
  <si>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</si>
  <si>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</si>
  <si>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</si>
  <si>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</si>
  <si>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</si>
  <si>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</si>
  <si>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</si>
  <si>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</si>
  <si>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</si>
  <si>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Podkrušnohorský zoopark Chomutov, příspěvková organizace</t>
  </si>
  <si>
    <t>Přemyslova 259, Chomutov 430 01</t>
  </si>
  <si>
    <t>00379719</t>
  </si>
  <si>
    <t>Barbora Jirásková</t>
  </si>
  <si>
    <t>Iveta Rabasová</t>
  </si>
  <si>
    <t>Sestavila dne: 30. 8. 2017</t>
  </si>
  <si>
    <t>Schválila dne: 30. 8.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</si>
</sst>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0" xfId="0" applyNumberFormat="1" applyFont="1"/>
    <xf numFmtId="0" fontId="5" fillId="3" borderId="25" xfId="0" applyFont="1" applyFill="1" applyBorder="1"/>
    <xf numFmtId="164" fontId="1" fillId="2" borderId="1" xfId="0" applyNumberFormat="1" applyFont="1" applyFill="1" applyBorder="1"/>
    <xf numFmtId="49" fontId="0" fillId="0" borderId="0" xfId="0" applyNumberFormat="1" applyAlignment="1">
      <alignment horizontal="left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zoomScaleNormal="100" workbookViewId="0">
      <selection activeCell="P42" sqref="P42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x14ac:dyDescent="0.3"/>
    <row r="2" spans="2:18" ht="21" x14ac:dyDescent="0.4">
      <c r="B2" s="2" t="s">
        <v>89</v>
      </c>
    </row>
    <row r="3" spans="2:18" x14ac:dyDescent="0.3"/>
    <row r="4" spans="2:18" x14ac:dyDescent="0.3">
      <c r="B4" t="s">
        <v>56</v>
      </c>
      <c r="D4" s="55" t="s">
        <v>91</v>
      </c>
      <c r="E4" s="55"/>
      <c r="F4" s="55"/>
      <c r="G4" s="55"/>
      <c r="H4" s="55"/>
      <c r="I4" s="55"/>
      <c r="J4" s="55"/>
      <c r="K4" s="55"/>
      <c r="L4" s="55"/>
      <c r="M4" s="55"/>
    </row>
    <row r="5" spans="2:18" x14ac:dyDescent="0.3">
      <c r="B5" t="s">
        <v>57</v>
      </c>
      <c r="D5" s="54" t="s">
        <v>93</v>
      </c>
      <c r="M5" s="51"/>
    </row>
    <row r="6" spans="2:18" x14ac:dyDescent="0.3">
      <c r="B6" t="s">
        <v>58</v>
      </c>
      <c r="D6" t="s">
        <v>92</v>
      </c>
      <c r="M6" s="51"/>
    </row>
    <row r="7" spans="2:18" x14ac:dyDescent="0.3"/>
    <row r="8" spans="2:18" x14ac:dyDescent="0.3">
      <c r="B8" s="1" t="s">
        <v>55</v>
      </c>
    </row>
    <row r="9" spans="2:18" ht="15" thickBot="1" x14ac:dyDescent="0.35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59" t="s">
        <v>41</v>
      </c>
      <c r="C10" s="61" t="s">
        <v>42</v>
      </c>
      <c r="D10" s="56" t="s">
        <v>78</v>
      </c>
      <c r="E10" s="57"/>
      <c r="F10" s="58"/>
      <c r="G10" s="63" t="s">
        <v>79</v>
      </c>
      <c r="H10" s="57"/>
      <c r="I10" s="64"/>
      <c r="J10" s="56" t="s">
        <v>80</v>
      </c>
      <c r="K10" s="57"/>
      <c r="L10" s="58"/>
      <c r="M10" s="56" t="s">
        <v>81</v>
      </c>
      <c r="N10" s="57"/>
      <c r="O10" s="58"/>
      <c r="P10" s="56" t="s">
        <v>88</v>
      </c>
      <c r="Q10" s="57"/>
      <c r="R10" s="58"/>
    </row>
    <row r="11" spans="2:18" ht="29.4" thickBot="1" x14ac:dyDescent="0.35">
      <c r="B11" s="60"/>
      <c r="C11" s="62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3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59</v>
      </c>
      <c r="I12" s="7" t="s">
        <v>60</v>
      </c>
      <c r="J12" s="3" t="s">
        <v>69</v>
      </c>
      <c r="K12" s="4" t="s">
        <v>70</v>
      </c>
      <c r="L12" s="5" t="s">
        <v>71</v>
      </c>
      <c r="M12" s="3" t="s">
        <v>72</v>
      </c>
      <c r="N12" s="4" t="s">
        <v>73</v>
      </c>
      <c r="O12" s="5" t="s">
        <v>74</v>
      </c>
      <c r="P12" s="3" t="s">
        <v>75</v>
      </c>
      <c r="Q12" s="4" t="s">
        <v>76</v>
      </c>
      <c r="R12" s="5" t="s">
        <v>77</v>
      </c>
    </row>
    <row r="13" spans="2:18" x14ac:dyDescent="0.3">
      <c r="B13" s="17" t="s">
        <v>0</v>
      </c>
      <c r="C13" s="20" t="s">
        <v>1</v>
      </c>
      <c r="D13" s="28">
        <v>17858.599999999999</v>
      </c>
      <c r="E13" s="29">
        <v>1197.2</v>
      </c>
      <c r="F13" s="30">
        <f>D13+E13</f>
        <v>19055.8</v>
      </c>
      <c r="G13" s="28">
        <v>19400</v>
      </c>
      <c r="H13" s="29">
        <v>1300</v>
      </c>
      <c r="I13" s="30">
        <f>G13+H13</f>
        <v>20700</v>
      </c>
      <c r="J13" s="28">
        <v>21100</v>
      </c>
      <c r="K13" s="29">
        <v>1350</v>
      </c>
      <c r="L13" s="30">
        <f>J13+K13</f>
        <v>22450</v>
      </c>
      <c r="M13" s="28">
        <v>21500</v>
      </c>
      <c r="N13" s="29">
        <v>1400</v>
      </c>
      <c r="O13" s="30">
        <f>M13+N13</f>
        <v>22900</v>
      </c>
      <c r="P13" s="28">
        <v>22000</v>
      </c>
      <c r="Q13" s="29">
        <v>1500</v>
      </c>
      <c r="R13" s="30">
        <f>P13+Q13</f>
        <v>23500</v>
      </c>
    </row>
    <row r="14" spans="2:18" x14ac:dyDescent="0.3">
      <c r="B14" s="17" t="s">
        <v>2</v>
      </c>
      <c r="C14" s="22" t="s">
        <v>62</v>
      </c>
      <c r="D14" s="31"/>
      <c r="E14" s="32"/>
      <c r="F14" s="30">
        <f t="shared" ref="F14:F41" si="0">D14+E14</f>
        <v>0</v>
      </c>
      <c r="G14" s="31"/>
      <c r="H14" s="32"/>
      <c r="I14" s="30">
        <f t="shared" ref="I14:I36" si="1">G14+H14</f>
        <v>0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3">
      <c r="B15" s="17" t="s">
        <v>4</v>
      </c>
      <c r="C15" s="21" t="s">
        <v>90</v>
      </c>
      <c r="D15" s="28">
        <v>3547.45</v>
      </c>
      <c r="E15" s="29"/>
      <c r="F15" s="30">
        <f t="shared" si="0"/>
        <v>3547.45</v>
      </c>
      <c r="G15" s="28">
        <v>3500</v>
      </c>
      <c r="H15" s="29"/>
      <c r="I15" s="30">
        <f t="shared" si="1"/>
        <v>3500</v>
      </c>
      <c r="J15" s="28">
        <v>2500</v>
      </c>
      <c r="K15" s="29"/>
      <c r="L15" s="30">
        <f t="shared" si="2"/>
        <v>2500</v>
      </c>
      <c r="M15" s="28">
        <v>2500</v>
      </c>
      <c r="N15" s="29"/>
      <c r="O15" s="30">
        <f t="shared" si="3"/>
        <v>2500</v>
      </c>
      <c r="P15" s="28">
        <v>2500</v>
      </c>
      <c r="Q15" s="29"/>
      <c r="R15" s="30">
        <f t="shared" si="4"/>
        <v>2500</v>
      </c>
    </row>
    <row r="16" spans="2:18" x14ac:dyDescent="0.3">
      <c r="B16" s="17" t="s">
        <v>6</v>
      </c>
      <c r="C16" s="22" t="s">
        <v>63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3">
      <c r="B17" s="17" t="s">
        <v>8</v>
      </c>
      <c r="C17" s="22" t="s">
        <v>64</v>
      </c>
      <c r="D17" s="28">
        <v>358.3</v>
      </c>
      <c r="E17" s="29"/>
      <c r="F17" s="30">
        <f t="shared" si="0"/>
        <v>358.3</v>
      </c>
      <c r="G17" s="28">
        <v>500</v>
      </c>
      <c r="H17" s="29"/>
      <c r="I17" s="30">
        <f t="shared" si="1"/>
        <v>500</v>
      </c>
      <c r="J17" s="28">
        <v>700</v>
      </c>
      <c r="K17" s="29"/>
      <c r="L17" s="30">
        <f t="shared" si="2"/>
        <v>700</v>
      </c>
      <c r="M17" s="28">
        <v>800</v>
      </c>
      <c r="N17" s="29"/>
      <c r="O17" s="30">
        <f t="shared" si="3"/>
        <v>800</v>
      </c>
      <c r="P17" s="28">
        <v>800</v>
      </c>
      <c r="Q17" s="29"/>
      <c r="R17" s="30">
        <f t="shared" si="4"/>
        <v>800</v>
      </c>
    </row>
    <row r="18" spans="2:18" x14ac:dyDescent="0.3">
      <c r="B18" s="17" t="s">
        <v>10</v>
      </c>
      <c r="C18" s="23" t="s">
        <v>3</v>
      </c>
      <c r="D18" s="31">
        <v>2131.5</v>
      </c>
      <c r="E18" s="32"/>
      <c r="F18" s="30">
        <f t="shared" si="0"/>
        <v>2131.5</v>
      </c>
      <c r="G18" s="31">
        <v>2463</v>
      </c>
      <c r="H18" s="32"/>
      <c r="I18" s="30">
        <f t="shared" si="1"/>
        <v>2463</v>
      </c>
      <c r="J18" s="31">
        <v>2460</v>
      </c>
      <c r="K18" s="32"/>
      <c r="L18" s="30">
        <f t="shared" si="2"/>
        <v>2460</v>
      </c>
      <c r="M18" s="31">
        <v>2500</v>
      </c>
      <c r="N18" s="32"/>
      <c r="O18" s="30">
        <f t="shared" si="3"/>
        <v>2500</v>
      </c>
      <c r="P18" s="31">
        <v>2500</v>
      </c>
      <c r="Q18" s="32"/>
      <c r="R18" s="30">
        <f t="shared" si="4"/>
        <v>2500</v>
      </c>
    </row>
    <row r="19" spans="2:18" x14ac:dyDescent="0.3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/>
      <c r="I19" s="30">
        <f t="shared" si="1"/>
        <v>0</v>
      </c>
      <c r="J19" s="31"/>
      <c r="K19" s="32"/>
      <c r="L19" s="30">
        <f t="shared" si="2"/>
        <v>0</v>
      </c>
      <c r="M19" s="31"/>
      <c r="N19" s="32"/>
      <c r="O19" s="30">
        <f t="shared" si="3"/>
        <v>0</v>
      </c>
      <c r="P19" s="31"/>
      <c r="Q19" s="32"/>
      <c r="R19" s="30">
        <f t="shared" si="4"/>
        <v>0</v>
      </c>
    </row>
    <row r="20" spans="2:18" x14ac:dyDescent="0.3">
      <c r="B20" s="17" t="s">
        <v>14</v>
      </c>
      <c r="C20" s="24" t="s">
        <v>7</v>
      </c>
      <c r="D20" s="31">
        <v>153.4</v>
      </c>
      <c r="E20" s="32"/>
      <c r="F20" s="30">
        <f t="shared" si="0"/>
        <v>153.4</v>
      </c>
      <c r="G20" s="31">
        <v>100</v>
      </c>
      <c r="H20" s="32"/>
      <c r="I20" s="30">
        <f t="shared" si="1"/>
        <v>100</v>
      </c>
      <c r="J20" s="31">
        <v>100</v>
      </c>
      <c r="K20" s="32"/>
      <c r="L20" s="30">
        <f t="shared" si="2"/>
        <v>100</v>
      </c>
      <c r="M20" s="31">
        <v>100</v>
      </c>
      <c r="N20" s="32"/>
      <c r="O20" s="30">
        <f t="shared" si="3"/>
        <v>100</v>
      </c>
      <c r="P20" s="31">
        <v>100</v>
      </c>
      <c r="Q20" s="32"/>
      <c r="R20" s="30">
        <f t="shared" si="4"/>
        <v>100</v>
      </c>
    </row>
    <row r="21" spans="2:18" x14ac:dyDescent="0.3">
      <c r="B21" s="18" t="s">
        <v>16</v>
      </c>
      <c r="C21" s="25" t="s">
        <v>9</v>
      </c>
      <c r="D21" s="33">
        <f>SUM(D13:D18)</f>
        <v>23895.85</v>
      </c>
      <c r="E21" s="33">
        <f>SUM(E13:E18)</f>
        <v>1197.2</v>
      </c>
      <c r="F21" s="34">
        <f t="shared" si="0"/>
        <v>25093.05</v>
      </c>
      <c r="G21" s="33">
        <f>SUM(G13:G18)</f>
        <v>25863</v>
      </c>
      <c r="H21" s="33">
        <f>SUM(H13:H18)</f>
        <v>1300</v>
      </c>
      <c r="I21" s="34">
        <f t="shared" si="1"/>
        <v>27163</v>
      </c>
      <c r="J21" s="33">
        <f>SUM(J13:J18)</f>
        <v>26760</v>
      </c>
      <c r="K21" s="33">
        <f>SUM(K13:K18)</f>
        <v>1350</v>
      </c>
      <c r="L21" s="34">
        <f t="shared" si="2"/>
        <v>28110</v>
      </c>
      <c r="M21" s="33">
        <f>SUM(M13:M18)</f>
        <v>27300</v>
      </c>
      <c r="N21" s="33">
        <f>SUM(N13:N18)</f>
        <v>1400</v>
      </c>
      <c r="O21" s="34">
        <f t="shared" si="3"/>
        <v>28700</v>
      </c>
      <c r="P21" s="33">
        <f>SUM(P13:P18)</f>
        <v>27800</v>
      </c>
      <c r="Q21" s="33">
        <f>SUM(Q13:Q18)</f>
        <v>1500</v>
      </c>
      <c r="R21" s="34">
        <f t="shared" si="4"/>
        <v>29300</v>
      </c>
    </row>
    <row r="22" spans="2:18" x14ac:dyDescent="0.3">
      <c r="B22" s="17" t="s">
        <v>18</v>
      </c>
      <c r="C22" s="23" t="s">
        <v>11</v>
      </c>
      <c r="D22" s="31">
        <v>1375.1</v>
      </c>
      <c r="E22" s="32">
        <v>34.799999999999997</v>
      </c>
      <c r="F22" s="30">
        <f t="shared" si="0"/>
        <v>1409.8999999999999</v>
      </c>
      <c r="G22" s="31">
        <v>2705</v>
      </c>
      <c r="H22" s="32">
        <v>70</v>
      </c>
      <c r="I22" s="30">
        <f t="shared" si="1"/>
        <v>2775</v>
      </c>
      <c r="J22" s="31">
        <v>3880</v>
      </c>
      <c r="K22" s="32">
        <v>100</v>
      </c>
      <c r="L22" s="30">
        <f t="shared" si="2"/>
        <v>3980</v>
      </c>
      <c r="M22" s="31">
        <v>4100</v>
      </c>
      <c r="N22" s="32">
        <v>100</v>
      </c>
      <c r="O22" s="30">
        <f t="shared" si="3"/>
        <v>4200</v>
      </c>
      <c r="P22" s="31">
        <v>4260</v>
      </c>
      <c r="Q22" s="32">
        <v>100</v>
      </c>
      <c r="R22" s="30">
        <f t="shared" si="4"/>
        <v>4360</v>
      </c>
    </row>
    <row r="23" spans="2:18" x14ac:dyDescent="0.3">
      <c r="B23" s="17" t="s">
        <v>20</v>
      </c>
      <c r="C23" s="23" t="s">
        <v>13</v>
      </c>
      <c r="D23" s="31">
        <v>7502.8</v>
      </c>
      <c r="E23" s="32">
        <v>500.4</v>
      </c>
      <c r="F23" s="30">
        <f t="shared" si="0"/>
        <v>8003.2</v>
      </c>
      <c r="G23" s="31">
        <v>5785</v>
      </c>
      <c r="H23" s="32">
        <v>400</v>
      </c>
      <c r="I23" s="30">
        <f t="shared" si="1"/>
        <v>6185</v>
      </c>
      <c r="J23" s="31">
        <v>7820</v>
      </c>
      <c r="K23" s="32">
        <v>300</v>
      </c>
      <c r="L23" s="30">
        <f t="shared" si="2"/>
        <v>8120</v>
      </c>
      <c r="M23" s="31">
        <v>8060</v>
      </c>
      <c r="N23" s="32">
        <v>270</v>
      </c>
      <c r="O23" s="30">
        <f t="shared" si="3"/>
        <v>8330</v>
      </c>
      <c r="P23" s="31">
        <v>8300</v>
      </c>
      <c r="Q23" s="32">
        <v>245</v>
      </c>
      <c r="R23" s="30">
        <f t="shared" si="4"/>
        <v>8545</v>
      </c>
    </row>
    <row r="24" spans="2:18" x14ac:dyDescent="0.3">
      <c r="B24" s="17" t="s">
        <v>21</v>
      </c>
      <c r="C24" s="23" t="s">
        <v>15</v>
      </c>
      <c r="D24" s="31">
        <v>3089.5</v>
      </c>
      <c r="E24" s="32">
        <v>30</v>
      </c>
      <c r="F24" s="30">
        <f t="shared" si="0"/>
        <v>3119.5</v>
      </c>
      <c r="G24" s="31">
        <v>2407</v>
      </c>
      <c r="H24" s="32">
        <v>30</v>
      </c>
      <c r="I24" s="30">
        <f t="shared" si="1"/>
        <v>2437</v>
      </c>
      <c r="J24" s="31">
        <v>2580</v>
      </c>
      <c r="K24" s="32">
        <v>30</v>
      </c>
      <c r="L24" s="30">
        <f t="shared" si="2"/>
        <v>2610</v>
      </c>
      <c r="M24" s="31">
        <v>2500</v>
      </c>
      <c r="N24" s="32">
        <v>30</v>
      </c>
      <c r="O24" s="30">
        <f t="shared" si="3"/>
        <v>2530</v>
      </c>
      <c r="P24" s="31">
        <v>2500</v>
      </c>
      <c r="Q24" s="32">
        <v>30</v>
      </c>
      <c r="R24" s="30">
        <f t="shared" si="4"/>
        <v>2530</v>
      </c>
    </row>
    <row r="25" spans="2:18" x14ac:dyDescent="0.3">
      <c r="B25" s="17" t="s">
        <v>23</v>
      </c>
      <c r="C25" s="23" t="s">
        <v>17</v>
      </c>
      <c r="D25" s="31">
        <v>7911.44</v>
      </c>
      <c r="E25" s="32">
        <v>19</v>
      </c>
      <c r="F25" s="30">
        <f t="shared" si="0"/>
        <v>7930.44</v>
      </c>
      <c r="G25" s="31">
        <v>7644</v>
      </c>
      <c r="H25" s="32">
        <v>20</v>
      </c>
      <c r="I25" s="30">
        <f t="shared" si="1"/>
        <v>7664</v>
      </c>
      <c r="J25" s="31">
        <v>8100</v>
      </c>
      <c r="K25" s="32">
        <v>20</v>
      </c>
      <c r="L25" s="30">
        <f t="shared" si="2"/>
        <v>8120</v>
      </c>
      <c r="M25" s="31">
        <v>8200</v>
      </c>
      <c r="N25" s="32">
        <v>20</v>
      </c>
      <c r="O25" s="30">
        <f t="shared" si="3"/>
        <v>8220</v>
      </c>
      <c r="P25" s="31">
        <v>8300</v>
      </c>
      <c r="Q25" s="32">
        <v>20</v>
      </c>
      <c r="R25" s="30">
        <f t="shared" si="4"/>
        <v>8320</v>
      </c>
    </row>
    <row r="26" spans="2:18" x14ac:dyDescent="0.3">
      <c r="B26" s="17" t="s">
        <v>25</v>
      </c>
      <c r="C26" s="23" t="s">
        <v>19</v>
      </c>
      <c r="D26" s="31">
        <v>19380.599999999999</v>
      </c>
      <c r="E26" s="32">
        <v>453</v>
      </c>
      <c r="F26" s="30">
        <f t="shared" si="0"/>
        <v>19833.599999999999</v>
      </c>
      <c r="G26" s="31">
        <v>22309</v>
      </c>
      <c r="H26" s="32">
        <v>500</v>
      </c>
      <c r="I26" s="30">
        <f t="shared" si="1"/>
        <v>22809</v>
      </c>
      <c r="J26" s="31">
        <v>25700</v>
      </c>
      <c r="K26" s="32">
        <v>560</v>
      </c>
      <c r="L26" s="30">
        <f t="shared" si="2"/>
        <v>26260</v>
      </c>
      <c r="M26" s="31">
        <v>26500</v>
      </c>
      <c r="N26" s="32">
        <v>616</v>
      </c>
      <c r="O26" s="30">
        <f t="shared" si="3"/>
        <v>27116</v>
      </c>
      <c r="P26" s="31">
        <v>27250</v>
      </c>
      <c r="Q26" s="32">
        <v>616</v>
      </c>
      <c r="R26" s="30">
        <f t="shared" si="4"/>
        <v>27866</v>
      </c>
    </row>
    <row r="27" spans="2:18" x14ac:dyDescent="0.3">
      <c r="B27" s="17" t="s">
        <v>27</v>
      </c>
      <c r="C27" s="23" t="s">
        <v>51</v>
      </c>
      <c r="D27" s="31"/>
      <c r="E27" s="32"/>
      <c r="F27" s="30">
        <f t="shared" si="0"/>
        <v>0</v>
      </c>
      <c r="G27" s="31">
        <v>20809</v>
      </c>
      <c r="H27" s="32">
        <v>455</v>
      </c>
      <c r="I27" s="30">
        <f t="shared" si="1"/>
        <v>21264</v>
      </c>
      <c r="J27" s="31">
        <v>24200</v>
      </c>
      <c r="K27" s="32"/>
      <c r="L27" s="30">
        <f t="shared" si="2"/>
        <v>24200</v>
      </c>
      <c r="M27" s="31">
        <v>25000</v>
      </c>
      <c r="N27" s="32"/>
      <c r="O27" s="30">
        <f t="shared" si="3"/>
        <v>25000</v>
      </c>
      <c r="P27" s="31">
        <v>25750</v>
      </c>
      <c r="Q27" s="32"/>
      <c r="R27" s="30">
        <f t="shared" si="4"/>
        <v>25750</v>
      </c>
    </row>
    <row r="28" spans="2:18" x14ac:dyDescent="0.3">
      <c r="B28" s="17" t="s">
        <v>29</v>
      </c>
      <c r="C28" s="24" t="s">
        <v>22</v>
      </c>
      <c r="D28" s="31"/>
      <c r="E28" s="32"/>
      <c r="F28" s="30">
        <f t="shared" si="0"/>
        <v>0</v>
      </c>
      <c r="G28" s="31">
        <v>1500</v>
      </c>
      <c r="H28" s="32">
        <v>45</v>
      </c>
      <c r="I28" s="30">
        <f t="shared" si="1"/>
        <v>1545</v>
      </c>
      <c r="J28" s="31">
        <v>1500</v>
      </c>
      <c r="K28" s="32"/>
      <c r="L28" s="30">
        <f t="shared" si="2"/>
        <v>1500</v>
      </c>
      <c r="M28" s="31">
        <v>1500</v>
      </c>
      <c r="N28" s="32"/>
      <c r="O28" s="30">
        <f t="shared" si="3"/>
        <v>1500</v>
      </c>
      <c r="P28" s="31">
        <v>1500</v>
      </c>
      <c r="Q28" s="32"/>
      <c r="R28" s="30">
        <f t="shared" si="4"/>
        <v>1500</v>
      </c>
    </row>
    <row r="29" spans="2:18" x14ac:dyDescent="0.3">
      <c r="B29" s="17" t="s">
        <v>31</v>
      </c>
      <c r="C29" s="23" t="s">
        <v>24</v>
      </c>
      <c r="D29" s="31">
        <v>6128</v>
      </c>
      <c r="E29" s="32">
        <v>144</v>
      </c>
      <c r="F29" s="30">
        <f t="shared" si="0"/>
        <v>6272</v>
      </c>
      <c r="G29" s="31">
        <v>7585</v>
      </c>
      <c r="H29" s="32">
        <v>164</v>
      </c>
      <c r="I29" s="30">
        <f t="shared" si="1"/>
        <v>7749</v>
      </c>
      <c r="J29" s="31">
        <v>8740</v>
      </c>
      <c r="K29" s="32">
        <v>203</v>
      </c>
      <c r="L29" s="30">
        <f t="shared" si="2"/>
        <v>8943</v>
      </c>
      <c r="M29" s="31">
        <v>9000</v>
      </c>
      <c r="N29" s="32">
        <v>222</v>
      </c>
      <c r="O29" s="30">
        <f t="shared" si="3"/>
        <v>9222</v>
      </c>
      <c r="P29" s="31">
        <v>9270</v>
      </c>
      <c r="Q29" s="32">
        <v>222</v>
      </c>
      <c r="R29" s="30">
        <f t="shared" si="4"/>
        <v>9492</v>
      </c>
    </row>
    <row r="30" spans="2:18" x14ac:dyDescent="0.3">
      <c r="B30" s="17" t="s">
        <v>33</v>
      </c>
      <c r="C30" s="23" t="s">
        <v>26</v>
      </c>
      <c r="D30" s="31">
        <v>12.2</v>
      </c>
      <c r="E30" s="32"/>
      <c r="F30" s="30">
        <f t="shared" si="0"/>
        <v>12.2</v>
      </c>
      <c r="G30" s="31">
        <v>100</v>
      </c>
      <c r="H30" s="32"/>
      <c r="I30" s="30">
        <f t="shared" si="1"/>
        <v>100</v>
      </c>
      <c r="J30" s="31">
        <v>60</v>
      </c>
      <c r="K30" s="32"/>
      <c r="L30" s="30">
        <f t="shared" si="2"/>
        <v>60</v>
      </c>
      <c r="M30" s="31">
        <v>65</v>
      </c>
      <c r="N30" s="32"/>
      <c r="O30" s="30">
        <f t="shared" si="3"/>
        <v>65</v>
      </c>
      <c r="P30" s="31">
        <v>70</v>
      </c>
      <c r="Q30" s="32"/>
      <c r="R30" s="30">
        <f t="shared" si="4"/>
        <v>70</v>
      </c>
    </row>
    <row r="31" spans="2:18" x14ac:dyDescent="0.3">
      <c r="B31" s="17" t="s">
        <v>34</v>
      </c>
      <c r="C31" s="23" t="s">
        <v>28</v>
      </c>
      <c r="D31" s="31">
        <v>1904.3</v>
      </c>
      <c r="E31" s="32">
        <v>8</v>
      </c>
      <c r="F31" s="30">
        <f t="shared" si="0"/>
        <v>1912.3</v>
      </c>
      <c r="G31" s="31">
        <v>1990</v>
      </c>
      <c r="H31" s="32">
        <v>10</v>
      </c>
      <c r="I31" s="30">
        <f t="shared" si="1"/>
        <v>2000</v>
      </c>
      <c r="J31" s="31">
        <v>3500</v>
      </c>
      <c r="K31" s="32">
        <v>10</v>
      </c>
      <c r="L31" s="30">
        <f t="shared" si="2"/>
        <v>3510</v>
      </c>
      <c r="M31" s="31">
        <v>3500</v>
      </c>
      <c r="N31" s="32">
        <v>10</v>
      </c>
      <c r="O31" s="30">
        <f t="shared" si="3"/>
        <v>3510</v>
      </c>
      <c r="P31" s="31">
        <v>3500</v>
      </c>
      <c r="Q31" s="32">
        <v>10</v>
      </c>
      <c r="R31" s="30">
        <f t="shared" si="4"/>
        <v>3510</v>
      </c>
    </row>
    <row r="32" spans="2:18" x14ac:dyDescent="0.3">
      <c r="B32" s="17" t="s">
        <v>36</v>
      </c>
      <c r="C32" s="23" t="s">
        <v>30</v>
      </c>
      <c r="D32" s="31">
        <v>3278.7</v>
      </c>
      <c r="E32" s="32">
        <v>4.0999999999999996</v>
      </c>
      <c r="F32" s="30">
        <f t="shared" si="0"/>
        <v>3282.7999999999997</v>
      </c>
      <c r="G32" s="31">
        <v>2738</v>
      </c>
      <c r="H32" s="32">
        <v>6</v>
      </c>
      <c r="I32" s="30">
        <f t="shared" si="1"/>
        <v>2744</v>
      </c>
      <c r="J32" s="31">
        <v>3500</v>
      </c>
      <c r="K32" s="32">
        <v>7</v>
      </c>
      <c r="L32" s="30">
        <f t="shared" si="2"/>
        <v>3507</v>
      </c>
      <c r="M32" s="31">
        <v>3500</v>
      </c>
      <c r="N32" s="32">
        <v>7</v>
      </c>
      <c r="O32" s="30">
        <f t="shared" si="3"/>
        <v>3507</v>
      </c>
      <c r="P32" s="31">
        <v>3600</v>
      </c>
      <c r="Q32" s="32">
        <v>7</v>
      </c>
      <c r="R32" s="30">
        <f t="shared" si="4"/>
        <v>3607</v>
      </c>
    </row>
    <row r="33" spans="2:18" x14ac:dyDescent="0.3">
      <c r="B33" s="17" t="s">
        <v>37</v>
      </c>
      <c r="C33" s="23" t="s">
        <v>87</v>
      </c>
      <c r="D33" s="31">
        <f>D38</f>
        <v>0</v>
      </c>
      <c r="E33" s="31">
        <f>E38</f>
        <v>0</v>
      </c>
      <c r="F33" s="30">
        <f t="shared" si="0"/>
        <v>0</v>
      </c>
      <c r="G33" s="31">
        <f>G38</f>
        <v>0</v>
      </c>
      <c r="H33" s="31">
        <f>H38</f>
        <v>0</v>
      </c>
      <c r="I33" s="30">
        <f t="shared" si="1"/>
        <v>0</v>
      </c>
      <c r="J33" s="31">
        <f>J38</f>
        <v>0</v>
      </c>
      <c r="K33" s="31">
        <f>K38</f>
        <v>0</v>
      </c>
      <c r="L33" s="30">
        <f t="shared" si="2"/>
        <v>0</v>
      </c>
      <c r="M33" s="31">
        <f>M38</f>
        <v>0</v>
      </c>
      <c r="N33" s="31">
        <f>N38</f>
        <v>0</v>
      </c>
      <c r="O33" s="30">
        <f t="shared" si="3"/>
        <v>0</v>
      </c>
      <c r="P33" s="31">
        <f>P38</f>
        <v>0</v>
      </c>
      <c r="Q33" s="31">
        <f>Q38</f>
        <v>0</v>
      </c>
      <c r="R33" s="30">
        <f t="shared" si="4"/>
        <v>0</v>
      </c>
    </row>
    <row r="34" spans="2:18" x14ac:dyDescent="0.3">
      <c r="B34" s="18" t="s">
        <v>39</v>
      </c>
      <c r="C34" s="25" t="s">
        <v>32</v>
      </c>
      <c r="D34" s="33">
        <f>SUM(D22:D26)+SUM(D29:D32)</f>
        <v>50582.64</v>
      </c>
      <c r="E34" s="33">
        <f>SUM(E22:E26)+SUM(E29:E32)</f>
        <v>1193.2999999999997</v>
      </c>
      <c r="F34" s="34">
        <f>D34+E34</f>
        <v>51775.94</v>
      </c>
      <c r="G34" s="33">
        <f>SUM(G22:G26)+SUM(G29:G32)</f>
        <v>53263</v>
      </c>
      <c r="H34" s="33">
        <f>SUM(H22:H26)+SUM(H29:H32)</f>
        <v>1200</v>
      </c>
      <c r="I34" s="34">
        <f>G34+H34</f>
        <v>54463</v>
      </c>
      <c r="J34" s="33">
        <f>SUM(J22:J26)+SUM(J29:J32)</f>
        <v>63880</v>
      </c>
      <c r="K34" s="33">
        <f>SUM(K22:K26)+SUM(K29:K32)</f>
        <v>1230</v>
      </c>
      <c r="L34" s="34">
        <f>J34+K34</f>
        <v>65110</v>
      </c>
      <c r="M34" s="33">
        <f>SUM(M22:M26)+SUM(M29:M32)</f>
        <v>65425</v>
      </c>
      <c r="N34" s="33">
        <f>SUM(N22:N26)+SUM(N29:N32)</f>
        <v>1275</v>
      </c>
      <c r="O34" s="34">
        <f>M34+N34</f>
        <v>66700</v>
      </c>
      <c r="P34" s="33">
        <f>SUM(P22:P26)+SUM(P29:P32)</f>
        <v>67050</v>
      </c>
      <c r="Q34" s="33">
        <f>SUM(Q22:Q26)+SUM(Q29:Q32)</f>
        <v>1250</v>
      </c>
      <c r="R34" s="34">
        <f>P34+Q34</f>
        <v>68300</v>
      </c>
    </row>
    <row r="35" spans="2:18" x14ac:dyDescent="0.3">
      <c r="B35" s="18" t="s">
        <v>65</v>
      </c>
      <c r="C35" s="25" t="s">
        <v>82</v>
      </c>
      <c r="D35" s="33">
        <f>D21-D34</f>
        <v>-26686.79</v>
      </c>
      <c r="E35" s="33">
        <f>E21-E34</f>
        <v>3.9000000000003183</v>
      </c>
      <c r="F35" s="34">
        <f t="shared" si="0"/>
        <v>-26682.89</v>
      </c>
      <c r="G35" s="33">
        <f>G21-G34</f>
        <v>-27400</v>
      </c>
      <c r="H35" s="33">
        <f>H21-H34</f>
        <v>100</v>
      </c>
      <c r="I35" s="34">
        <f t="shared" si="1"/>
        <v>-27300</v>
      </c>
      <c r="J35" s="33">
        <f>J21-J34</f>
        <v>-37120</v>
      </c>
      <c r="K35" s="33">
        <f>K21-K34</f>
        <v>120</v>
      </c>
      <c r="L35" s="34">
        <f t="shared" si="2"/>
        <v>-37000</v>
      </c>
      <c r="M35" s="33">
        <f>M21-M34</f>
        <v>-38125</v>
      </c>
      <c r="N35" s="33">
        <f>N21-N34</f>
        <v>125</v>
      </c>
      <c r="O35" s="34">
        <f t="shared" si="3"/>
        <v>-38000</v>
      </c>
      <c r="P35" s="33">
        <f>P21-P34</f>
        <v>-39250</v>
      </c>
      <c r="Q35" s="33">
        <f>Q21-Q34</f>
        <v>250</v>
      </c>
      <c r="R35" s="34">
        <f t="shared" si="4"/>
        <v>-39000</v>
      </c>
    </row>
    <row r="36" spans="2:18" x14ac:dyDescent="0.3">
      <c r="B36" s="18" t="s">
        <v>66</v>
      </c>
      <c r="C36" s="52" t="s">
        <v>61</v>
      </c>
      <c r="D36" s="33">
        <v>26690</v>
      </c>
      <c r="E36" s="53"/>
      <c r="F36" s="34">
        <f t="shared" si="0"/>
        <v>26690</v>
      </c>
      <c r="G36" s="33">
        <f>G34-G21</f>
        <v>27400</v>
      </c>
      <c r="H36" s="53"/>
      <c r="I36" s="34">
        <f t="shared" si="1"/>
        <v>27400</v>
      </c>
      <c r="J36" s="33">
        <v>37000</v>
      </c>
      <c r="K36" s="53"/>
      <c r="L36" s="34">
        <f t="shared" si="2"/>
        <v>37000</v>
      </c>
      <c r="M36" s="33">
        <v>38000</v>
      </c>
      <c r="N36" s="53"/>
      <c r="O36" s="34">
        <f t="shared" si="3"/>
        <v>38000</v>
      </c>
      <c r="P36" s="33">
        <v>39000</v>
      </c>
      <c r="Q36" s="53"/>
      <c r="R36" s="34">
        <f t="shared" si="4"/>
        <v>39000</v>
      </c>
    </row>
    <row r="37" spans="2:18" ht="15" thickBot="1" x14ac:dyDescent="0.35">
      <c r="B37" s="26" t="s">
        <v>67</v>
      </c>
      <c r="C37" s="38" t="s">
        <v>86</v>
      </c>
      <c r="D37" s="39">
        <f>D35+D36</f>
        <v>3.2099999999991269</v>
      </c>
      <c r="E37" s="39">
        <f>E35+E36</f>
        <v>3.9000000000003183</v>
      </c>
      <c r="F37" s="40">
        <f>D37+E37</f>
        <v>7.1099999999994452</v>
      </c>
      <c r="G37" s="39">
        <f>G35+G36</f>
        <v>0</v>
      </c>
      <c r="H37" s="39">
        <f>H35+H36</f>
        <v>100</v>
      </c>
      <c r="I37" s="40">
        <f>G37+H37</f>
        <v>100</v>
      </c>
      <c r="J37" s="39">
        <f>J35+J36</f>
        <v>-120</v>
      </c>
      <c r="K37" s="39">
        <f>K35+K36</f>
        <v>120</v>
      </c>
      <c r="L37" s="40">
        <f>J37+K37</f>
        <v>0</v>
      </c>
      <c r="M37" s="39">
        <f>M35+M36</f>
        <v>-125</v>
      </c>
      <c r="N37" s="39">
        <f>N35+N36</f>
        <v>125</v>
      </c>
      <c r="O37" s="40">
        <f>M37+N37</f>
        <v>0</v>
      </c>
      <c r="P37" s="39">
        <f>P35+P36</f>
        <v>-250</v>
      </c>
      <c r="Q37" s="39">
        <f>Q35+Q36</f>
        <v>250</v>
      </c>
      <c r="R37" s="40">
        <f>P37+Q37</f>
        <v>0</v>
      </c>
    </row>
    <row r="38" spans="2:18" x14ac:dyDescent="0.3">
      <c r="B38" s="47" t="s">
        <v>68</v>
      </c>
      <c r="C38" s="41" t="s">
        <v>35</v>
      </c>
      <c r="D38" s="42">
        <f>SUM(D39:D40)</f>
        <v>0</v>
      </c>
      <c r="E38" s="42">
        <f>SUM(E39:E40)</f>
        <v>0</v>
      </c>
      <c r="F38" s="43">
        <f t="shared" si="0"/>
        <v>0</v>
      </c>
      <c r="G38" s="42">
        <f>SUM(G39:G40)</f>
        <v>0</v>
      </c>
      <c r="H38" s="42">
        <f>SUM(H39:H40)</f>
        <v>0</v>
      </c>
      <c r="I38" s="43">
        <f t="shared" ref="I38:I41" si="5">G38+H38</f>
        <v>0</v>
      </c>
      <c r="J38" s="42">
        <f>SUM(J39:J40)</f>
        <v>0</v>
      </c>
      <c r="K38" s="42">
        <f>SUM(K39:K40)</f>
        <v>0</v>
      </c>
      <c r="L38" s="43">
        <f t="shared" ref="L38:L41" si="6">J38+K38</f>
        <v>0</v>
      </c>
      <c r="M38" s="42">
        <f>SUM(M39:M40)</f>
        <v>0</v>
      </c>
      <c r="N38" s="42">
        <f>SUM(N39:N40)</f>
        <v>0</v>
      </c>
      <c r="O38" s="43">
        <f t="shared" ref="O38:O41" si="7">M38+N38</f>
        <v>0</v>
      </c>
      <c r="P38" s="42">
        <f>SUM(P39:P40)</f>
        <v>0</v>
      </c>
      <c r="Q38" s="42">
        <f>SUM(Q39:Q40)</f>
        <v>0</v>
      </c>
      <c r="R38" s="43">
        <f t="shared" ref="R38:R41" si="8">P38+Q38</f>
        <v>0</v>
      </c>
    </row>
    <row r="39" spans="2:18" x14ac:dyDescent="0.3">
      <c r="B39" s="48" t="s">
        <v>83</v>
      </c>
      <c r="C39" s="23" t="s">
        <v>52</v>
      </c>
      <c r="D39" s="31"/>
      <c r="E39" s="32"/>
      <c r="F39" s="30">
        <f t="shared" si="0"/>
        <v>0</v>
      </c>
      <c r="G39" s="31"/>
      <c r="H39" s="32"/>
      <c r="I39" s="30">
        <f t="shared" si="5"/>
        <v>0</v>
      </c>
      <c r="J39" s="31"/>
      <c r="K39" s="32"/>
      <c r="L39" s="30">
        <f t="shared" si="6"/>
        <v>0</v>
      </c>
      <c r="M39" s="31"/>
      <c r="N39" s="32"/>
      <c r="O39" s="30">
        <f t="shared" si="7"/>
        <v>0</v>
      </c>
      <c r="P39" s="31"/>
      <c r="Q39" s="32"/>
      <c r="R39" s="30">
        <f t="shared" si="8"/>
        <v>0</v>
      </c>
    </row>
    <row r="40" spans="2:18" ht="15" thickBot="1" x14ac:dyDescent="0.35">
      <c r="B40" s="50" t="s">
        <v>84</v>
      </c>
      <c r="C40" s="44" t="s">
        <v>38</v>
      </c>
      <c r="D40" s="45"/>
      <c r="E40" s="46"/>
      <c r="F40" s="40">
        <f t="shared" si="0"/>
        <v>0</v>
      </c>
      <c r="G40" s="45"/>
      <c r="H40" s="46"/>
      <c r="I40" s="40">
        <f t="shared" si="5"/>
        <v>0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" thickBot="1" x14ac:dyDescent="0.35">
      <c r="B41" s="49" t="s">
        <v>85</v>
      </c>
      <c r="C41" s="27" t="s">
        <v>40</v>
      </c>
      <c r="D41" s="35">
        <v>3800</v>
      </c>
      <c r="E41" s="36"/>
      <c r="F41" s="37">
        <f t="shared" si="0"/>
        <v>3800</v>
      </c>
      <c r="G41" s="35">
        <v>5000</v>
      </c>
      <c r="H41" s="36"/>
      <c r="I41" s="37">
        <f t="shared" si="5"/>
        <v>5000</v>
      </c>
      <c r="J41" s="35">
        <v>58350</v>
      </c>
      <c r="K41" s="36"/>
      <c r="L41" s="37">
        <f t="shared" si="6"/>
        <v>58350</v>
      </c>
      <c r="M41" s="35">
        <v>28000</v>
      </c>
      <c r="N41" s="36"/>
      <c r="O41" s="37">
        <f t="shared" si="7"/>
        <v>28000</v>
      </c>
      <c r="P41" s="35">
        <v>28470</v>
      </c>
      <c r="Q41" s="36"/>
      <c r="R41" s="37">
        <f t="shared" si="8"/>
        <v>28470</v>
      </c>
    </row>
    <row r="42" spans="2:18" x14ac:dyDescent="0.3"/>
    <row r="43" spans="2:18" x14ac:dyDescent="0.3"/>
    <row r="44" spans="2:18" x14ac:dyDescent="0.3"/>
    <row r="45" spans="2:18" x14ac:dyDescent="0.3">
      <c r="B45" t="s">
        <v>96</v>
      </c>
      <c r="D45" t="s">
        <v>53</v>
      </c>
      <c r="E45" t="s">
        <v>94</v>
      </c>
      <c r="J45" t="s">
        <v>54</v>
      </c>
    </row>
    <row r="46" spans="2:18" x14ac:dyDescent="0.3"/>
    <row r="47" spans="2:18" x14ac:dyDescent="0.3">
      <c r="B47" t="s">
        <v>97</v>
      </c>
      <c r="D47" t="s">
        <v>53</v>
      </c>
      <c r="E47" t="s">
        <v>95</v>
      </c>
      <c r="J47" t="s">
        <v>54</v>
      </c>
    </row>
    <row r="48" spans="2:18" x14ac:dyDescent="0.3"/>
    <row r="49" x14ac:dyDescent="0.3"/>
    <row r="50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mergeCells count="8">
    <mergeCell ref="D4:M4"/>
    <mergeCell ref="P10:R10"/>
    <mergeCell ref="M10:O10"/>
    <mergeCell ref="B10:B11"/>
    <mergeCell ref="C10:C11"/>
    <mergeCell ref="D10:F10"/>
    <mergeCell ref="G10:I10"/>
    <mergeCell ref="J10:L10"/>
  </mergeCells>
  <pageMargins left="0.51181102362204722" right="0.11811023622047245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2017-09-01T12:11:15Z</cp:lastPrinted>
  <dcterms:created xsi:type="dcterms:W3CDTF">2017-02-23T12:10:09Z</dcterms:created>
  <dcterms:modified xsi:type="dcterms:W3CDTF">2017-09-04T14:59:34Z</dcterms:modified>
</cp:coreProperties>
</file>