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'List1'!$A$1:$E$186</definedName>
  </definedNames>
  <calcPr fullCalcOnLoad="1"/>
</workbook>
</file>

<file path=xl/sharedStrings.xml><?xml version="1.0" encoding="utf-8"?>
<sst xmlns="http://schemas.openxmlformats.org/spreadsheetml/2006/main" count="208" uniqueCount="188">
  <si>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</si>
  <si>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</si>
  <si>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</si>
  <si>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</si>
  <si>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</si>
  <si>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pozemků</t>
  </si>
  <si>
    <t>Dopravní podnik měst CV a Jirkova a.s.</t>
  </si>
  <si>
    <t>z toho  :  běžné výdaje</t>
  </si>
  <si>
    <t xml:space="preserve">              kapitálové výdaje</t>
  </si>
  <si>
    <t>dotace Sboru dobrovolných hasičů</t>
  </si>
  <si>
    <t>dotace SPŠ a Vyšší odborné škole</t>
  </si>
  <si>
    <t xml:space="preserve">finanční rezerva </t>
  </si>
  <si>
    <t xml:space="preserve">             investice</t>
  </si>
  <si>
    <t>úsek  požární ochrany - provoz</t>
  </si>
  <si>
    <t>VÝDAJE  CELKEM  :</t>
  </si>
  <si>
    <t>mzdové prostředky</t>
  </si>
  <si>
    <t>zdrav. a soc. pojištění</t>
  </si>
  <si>
    <t>Podkrušnohorský zoopark - provoz</t>
  </si>
  <si>
    <t>Městské lesy - provoz</t>
  </si>
  <si>
    <t>Městský ústav sociálních služeb - provoz</t>
  </si>
  <si>
    <t>Technické služby města Chomutova - provoz</t>
  </si>
  <si>
    <t>Středisko knihov. a  kultur.služeb - provoz</t>
  </si>
  <si>
    <t>Mateřské školy - provoz</t>
  </si>
  <si>
    <t>Základ.školy - ul. Zahradní - provoz</t>
  </si>
  <si>
    <t>Základní umělecká škola - provoz</t>
  </si>
  <si>
    <t>08 - ODBOR KANCELÁŘ  TAJEMNÍKA</t>
  </si>
  <si>
    <t xml:space="preserve">                     - půjčky obyvatelstvu</t>
  </si>
  <si>
    <t xml:space="preserve">                     - dotace na novou byt.jedn.</t>
  </si>
  <si>
    <t>nákup služeb /audit, rozpočtový výhled/</t>
  </si>
  <si>
    <t>Knihy, učebnice, tisk</t>
  </si>
  <si>
    <t>Poštovné</t>
  </si>
  <si>
    <t>Cestovné (tuzemské i zahraniční)</t>
  </si>
  <si>
    <t>Věcné dary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</si>
  <si>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</si>
  <si>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</si>
  <si>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</si>
  <si>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</si>
  <si>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</si>
  <si>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mzdy</t>
  </si>
  <si>
    <t>pojištění SZP</t>
  </si>
  <si>
    <t>Sociální fond</t>
  </si>
  <si>
    <t xml:space="preserve">nákup materiálu </t>
  </si>
  <si>
    <t>voda</t>
  </si>
  <si>
    <t>teplo</t>
  </si>
  <si>
    <t>plyn</t>
  </si>
  <si>
    <t>elektrická energie</t>
  </si>
  <si>
    <t>nájemné</t>
  </si>
  <si>
    <t>dary obyvatelstvu - soutěž "zeleň"</t>
  </si>
  <si>
    <t>ostatní transfery - vratky min. léta</t>
  </si>
  <si>
    <t>nákup NIM - pasport zeleně - aktualizace</t>
  </si>
  <si>
    <t xml:space="preserve">Schválený </t>
  </si>
  <si>
    <t>Upravený</t>
  </si>
  <si>
    <t>Skutečnost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</si>
  <si>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</si>
  <si>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</si>
  <si>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</si>
  <si>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Kurzové ztráty</t>
  </si>
  <si>
    <t>Základní umělecká škola</t>
  </si>
  <si>
    <t>Městský ústav sociálních služeb</t>
  </si>
  <si>
    <t>04 - ODBOR SOC.  VĚCÍ A ZDRAVOTNICTVÍ</t>
  </si>
  <si>
    <t xml:space="preserve">ORGANIZAČNÍ  JEDNOTKA  </t>
  </si>
  <si>
    <t xml:space="preserve">01 - ODBOR EKONOMIKY </t>
  </si>
  <si>
    <t xml:space="preserve">15 - MĚSTSKÁ  POLICIE </t>
  </si>
  <si>
    <t>16 - JEDN. SBORU DOBROVOL. HASIČŮ</t>
  </si>
  <si>
    <t xml:space="preserve">Pracovní skupina </t>
  </si>
  <si>
    <t>31 - PŘÍSPĚVKOVÉ  ORGANIZACE</t>
  </si>
  <si>
    <t>služby telekomunikací a radiokomunikací</t>
  </si>
  <si>
    <t>nákup kolků</t>
  </si>
  <si>
    <t>příspěvky Rady města - sport., zájmovým a kult. org.</t>
  </si>
  <si>
    <t>konzultační, poradenské služby</t>
  </si>
  <si>
    <t>Středisko knihov. a  kultur.služeb</t>
  </si>
  <si>
    <t>Podkrušnohorský zoopark - investice</t>
  </si>
  <si>
    <t>Krizové řízení</t>
  </si>
  <si>
    <t>dotace SVJ</t>
  </si>
  <si>
    <t xml:space="preserve"> </t>
  </si>
  <si>
    <t>03 - PROJEKTY  EU</t>
  </si>
  <si>
    <t>Financování :</t>
  </si>
  <si>
    <t>Splátka půjčky SFŽP - Skládka Jihozápadní pole</t>
  </si>
  <si>
    <t>služby peněžních ústavů (pojistné)</t>
  </si>
  <si>
    <t>Nákup služeb (Výbory, Komise)</t>
  </si>
  <si>
    <t>Pohoštění (Reprefond)</t>
  </si>
  <si>
    <t>Školení, vzdělávání</t>
  </si>
  <si>
    <t>Nákup služeb (stravné, lékařské prohlídky, ostatní)</t>
  </si>
  <si>
    <t>projektová dokumetace</t>
  </si>
  <si>
    <t>investiční akce (včetně oprav)</t>
  </si>
  <si>
    <t>čerpání z FRM</t>
  </si>
  <si>
    <t>z toho :  MMCH</t>
  </si>
  <si>
    <t xml:space="preserve">              Aktivní politika zaměstnanosti</t>
  </si>
  <si>
    <t xml:space="preserve">              volení členové ZM</t>
  </si>
  <si>
    <t>z toho  :  provoz  (včetně prevence kriminality)</t>
  </si>
  <si>
    <t>1 160 tis. Kč</t>
  </si>
  <si>
    <t>sociální dávky - ÚZ 13306</t>
  </si>
  <si>
    <t>sociální dávky - příspevek na péči  ÚZ 13235</t>
  </si>
  <si>
    <t xml:space="preserve">05 - ODBOR STAVEBNÍ ÚŘAD A ŽIVOTNÍ PROSTŘEDÍ </t>
  </si>
  <si>
    <t xml:space="preserve">ZŠ  Zahradní </t>
  </si>
  <si>
    <t xml:space="preserve">ZŠ Na Příkopech </t>
  </si>
  <si>
    <t xml:space="preserve">ZŠ Kadaňská </t>
  </si>
  <si>
    <t>ZŠ Písečná</t>
  </si>
  <si>
    <t>ZŠ Hornická</t>
  </si>
  <si>
    <t>ZŠ Školní</t>
  </si>
  <si>
    <t>ZŠ Heyrovského</t>
  </si>
  <si>
    <t>ZŠ Březenecká</t>
  </si>
  <si>
    <t>ZŠaMŠ 17. listopadu</t>
  </si>
  <si>
    <t>Mateřska škola</t>
  </si>
  <si>
    <t>ZŠSaMŠ Palachova</t>
  </si>
  <si>
    <t>ZŠ a MŠ ul. 17. listopadu - provoz</t>
  </si>
  <si>
    <t>ZŠS a MŠ ul. Palachova - provoz</t>
  </si>
  <si>
    <t>Odbor školství -plavání, ostatní položky</t>
  </si>
  <si>
    <t>výplata slev z kupní ceny pozemku</t>
  </si>
  <si>
    <t>Splátka půjčených FP (revolvingový úvěr)</t>
  </si>
  <si>
    <t>Projekt LINKS</t>
  </si>
  <si>
    <t xml:space="preserve">              financování - splátka půjčených FP</t>
  </si>
  <si>
    <t>splátka úroků z úvěru IPRM</t>
  </si>
  <si>
    <t>provoz budov - běžné výdaje</t>
  </si>
  <si>
    <t>provoz budov - investiční výdaje</t>
  </si>
  <si>
    <t>Město  - ORIaMM</t>
  </si>
  <si>
    <t>08 - ODBOR KANCELÁŘ  TAJEMNÍKA - provoz budov a ICT</t>
  </si>
  <si>
    <t>ICT - běžné výdaje</t>
  </si>
  <si>
    <t>ICT - investice</t>
  </si>
  <si>
    <t>02 - ORIaMM - oddělení majetkoprávní</t>
  </si>
  <si>
    <t>neinvestič.půjčka /OS Světlo Kadań - K-centrum Chomutov/</t>
  </si>
  <si>
    <t>drobný hmotný majetek</t>
  </si>
  <si>
    <t>%</t>
  </si>
  <si>
    <t>čerpání</t>
  </si>
  <si>
    <t>daň z příjmu právnických osob, DPH</t>
  </si>
  <si>
    <r>
      <t xml:space="preserve">konzultační, poradenské a právní služby </t>
    </r>
    <r>
      <rPr>
        <i/>
        <sz val="8"/>
        <rFont val="Arial CE"/>
        <family val="0"/>
      </rPr>
      <t>(včetně CHB a.s.)</t>
    </r>
  </si>
  <si>
    <r>
      <t xml:space="preserve">nákup služeb </t>
    </r>
    <r>
      <rPr>
        <i/>
        <sz val="8"/>
        <rFont val="Arial CE"/>
        <family val="0"/>
      </rPr>
      <t>(včetně CHB a.s.)</t>
    </r>
  </si>
  <si>
    <r>
      <t>platby daní a poplatků</t>
    </r>
    <r>
      <rPr>
        <i/>
        <sz val="8"/>
        <rFont val="Arial CE"/>
        <family val="0"/>
      </rPr>
      <t xml:space="preserve"> (včetně CHB a.s.)</t>
    </r>
  </si>
  <si>
    <t>SZM - služby a ostatní nákupy</t>
  </si>
  <si>
    <t>čerpání z FRDI</t>
  </si>
  <si>
    <t>Středisko knihov. a  kultur.služeb - investice</t>
  </si>
  <si>
    <t>KULTURA A SPORT CHOMUTOV s.r.o.-provoz</t>
  </si>
  <si>
    <t>KULTURA A SPORT CHOMUTOV s.r.o.-investice</t>
  </si>
  <si>
    <t>rozpočet r. 2011</t>
  </si>
  <si>
    <t>ostatní položky celkem (včetně záloh)</t>
  </si>
  <si>
    <r>
      <t>oprava a údržba -  NP</t>
    </r>
    <r>
      <rPr>
        <i/>
        <sz val="8"/>
        <rFont val="Arial CE"/>
        <family val="0"/>
      </rPr>
      <t xml:space="preserve"> (včetně CHB a.s.) </t>
    </r>
  </si>
  <si>
    <t>EPC Školy - energetické audity</t>
  </si>
  <si>
    <t>volby  (včetně vyúčtování)</t>
  </si>
  <si>
    <t>ICT - projekty</t>
  </si>
  <si>
    <t>Podkrušnohorský zoopark - půjčka investice - dofin. projektů</t>
  </si>
  <si>
    <t>sankce</t>
  </si>
  <si>
    <t>odbor SVaZ (včetně záloh)</t>
  </si>
  <si>
    <t xml:space="preserve">06 - ODBOR DOPRAVNÍCH A SPRÁVNÍCH ČINNOSTÍ  </t>
  </si>
  <si>
    <t xml:space="preserve">07 - ODBOR ŠKOLSTVÍ </t>
  </si>
  <si>
    <t>350 000 tis. Kč</t>
  </si>
  <si>
    <t>dotace investiční KLH Chomutov</t>
  </si>
  <si>
    <t>volby - ZM Všehrdy</t>
  </si>
  <si>
    <t>sčítání lidu, domů a bytů</t>
  </si>
  <si>
    <t xml:space="preserve">              financování - splátka půjčených SŽFP</t>
  </si>
  <si>
    <t xml:space="preserve">              financování - volné FP na účtech</t>
  </si>
  <si>
    <t>09 - INTERNÍ AUDIT</t>
  </si>
  <si>
    <t>12 - ÚSEK PERSONÁLNÍ</t>
  </si>
  <si>
    <t>13 - INTERNÍ AUDIT - KP</t>
  </si>
  <si>
    <t>17 - ODBOR ROZVOJE, INVESTIC A MAJETKU MĚSTA</t>
  </si>
  <si>
    <t>oddělení rozvoje města</t>
  </si>
  <si>
    <t>investiční výstavba</t>
  </si>
  <si>
    <t>32 - OBCHODNÍ  SPOLEČNOSTI</t>
  </si>
  <si>
    <t>náhrady</t>
  </si>
  <si>
    <t>ZŠS a MŠ ul. Palachova - projekt</t>
  </si>
  <si>
    <t xml:space="preserve">                        - ul. Zahradní - projekt</t>
  </si>
  <si>
    <t xml:space="preserve">                        - ul. Na Příkopech - provoz</t>
  </si>
  <si>
    <t xml:space="preserve">                       - ul. Na Příkopech - projekt</t>
  </si>
  <si>
    <t xml:space="preserve">                        - ul. Kadaňská - provoz</t>
  </si>
  <si>
    <t xml:space="preserve">                        - ul. Kadaňská - projekt</t>
  </si>
  <si>
    <t xml:space="preserve">                       - ul. Písečná - provoz</t>
  </si>
  <si>
    <t xml:space="preserve">                      - ul. Hornická - provoz</t>
  </si>
  <si>
    <t xml:space="preserve">                      - ul. Školní - provoz</t>
  </si>
  <si>
    <t xml:space="preserve">                      - ul. Školní - projekt</t>
  </si>
  <si>
    <t xml:space="preserve">                      - ul. Heyrovského - provoz</t>
  </si>
  <si>
    <t xml:space="preserve">                      - ul. Březenecká - provoz</t>
  </si>
  <si>
    <t xml:space="preserve">                      - ul. Březenecká - projekt</t>
  </si>
  <si>
    <t>ZŠ a MŠ ul. 17. listopadu - projekt</t>
  </si>
  <si>
    <t>Služby peněžním ústavům (zahr. pojištění)</t>
  </si>
  <si>
    <t xml:space="preserve">Platby daní a poplatků </t>
  </si>
  <si>
    <t xml:space="preserve">             zdrav.a soc. pojištění (vč. náhrady mezd, pojišť. organizace)</t>
  </si>
  <si>
    <t>Kultura - vnější vztahy</t>
  </si>
  <si>
    <t>JSDH - dohody o činnosti</t>
  </si>
  <si>
    <t>KULTURA A SPORT CHOMUTOV s.r.o.</t>
  </si>
  <si>
    <t xml:space="preserve">Městské lesy - investice </t>
  </si>
  <si>
    <t>Technické služby města Chomutova - investice</t>
  </si>
  <si>
    <t xml:space="preserve">                                                              TABULKA   č.  2   -  ČERPÁNÍ   VÝDAJŮ   za   rok  2011      (v tis. Kč)</t>
  </si>
  <si>
    <t>k 31.12.2011</t>
  </si>
  <si>
    <t xml:space="preserve">                       - ul. Písečná - projekt</t>
  </si>
  <si>
    <t xml:space="preserve">                      - ul. Hornická - projekt</t>
  </si>
  <si>
    <t>Projekt Vzdělávání úředníků</t>
  </si>
  <si>
    <t>Podkrušnohorský zoopark - neinvestice -  projekty</t>
  </si>
  <si>
    <t>Podkrušnohorský zoopark - investice -  projekty</t>
  </si>
  <si>
    <t>Dopravní podnik měst CV a Jirkova a.s. - akcie mimo základní kapitál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</si>
</sst>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i/>
      <sz val="8"/>
      <name val="Arial CE"/>
      <family val="0"/>
    </font>
    <font>
      <sz val="10"/>
      <color indexed="8"/>
      <name val="Arial CE"/>
      <family val="2"/>
    </font>
    <font>
      <i/>
      <sz val="9"/>
      <name val="Arial CE"/>
      <family val="2"/>
    </font>
    <font>
      <i/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" fillId="33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33" borderId="10" xfId="0" applyFont="1" applyFill="1" applyBorder="1" applyAlignment="1">
      <alignment horizontal="left"/>
    </xf>
    <xf numFmtId="164" fontId="1" fillId="33" borderId="14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3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1" fillId="33" borderId="14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33" borderId="18" xfId="0" applyNumberFormat="1" applyFont="1" applyFill="1" applyBorder="1" applyAlignment="1">
      <alignment horizontal="right"/>
    </xf>
    <xf numFmtId="164" fontId="1" fillId="33" borderId="18" xfId="0" applyNumberFormat="1" applyFont="1" applyFill="1" applyBorder="1" applyAlignment="1">
      <alignment/>
    </xf>
    <xf numFmtId="164" fontId="1" fillId="33" borderId="26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33" borderId="18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11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0" borderId="31" xfId="0" applyFont="1" applyBorder="1" applyAlignment="1">
      <alignment/>
    </xf>
    <xf numFmtId="0" fontId="1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29" xfId="0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3" fillId="0" borderId="16" xfId="0" applyFont="1" applyBorder="1" applyAlignment="1">
      <alignment horizontal="left"/>
    </xf>
    <xf numFmtId="164" fontId="0" fillId="0" borderId="20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164" fontId="48" fillId="0" borderId="10" xfId="0" applyNumberFormat="1" applyFont="1" applyBorder="1" applyAlignment="1">
      <alignment/>
    </xf>
    <xf numFmtId="164" fontId="48" fillId="0" borderId="32" xfId="0" applyNumberFormat="1" applyFont="1" applyBorder="1" applyAlignment="1">
      <alignment/>
    </xf>
    <xf numFmtId="0" fontId="49" fillId="0" borderId="33" xfId="0" applyFont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34" xfId="0" applyNumberFormat="1" applyFont="1" applyBorder="1" applyAlignment="1">
      <alignment/>
    </xf>
    <xf numFmtId="164" fontId="0" fillId="0" borderId="31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/>
    </xf>
    <xf numFmtId="164" fontId="0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/>
    </xf>
    <xf numFmtId="0" fontId="1" fillId="34" borderId="18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" fillId="33" borderId="36" xfId="0" applyFont="1" applyFill="1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1" fillId="33" borderId="38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" fillId="33" borderId="39" xfId="0" applyFont="1" applyFill="1" applyBorder="1" applyAlignment="1">
      <alignment vertical="center"/>
    </xf>
    <xf numFmtId="0" fontId="1" fillId="33" borderId="40" xfId="0" applyFont="1" applyFill="1" applyBorder="1" applyAlignment="1">
      <alignment vertical="center"/>
    </xf>
    <xf numFmtId="164" fontId="0" fillId="0" borderId="29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0" fontId="10" fillId="0" borderId="1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SheetLayoutView="100" zoomScalePageLayoutView="0" workbookViewId="0" topLeftCell="A163">
      <selection activeCell="E174" sqref="E174"/>
    </sheetView>
  </sheetViews>
  <sheetFormatPr defaultColWidth="9.00390625" defaultRowHeight="12.75"/>
  <cols>
    <col min="1" max="1" width="52.75390625" style="0" customWidth="1"/>
    <col min="2" max="2" width="18.75390625" style="21" customWidth="1"/>
    <col min="3" max="3" width="18.75390625" style="0" customWidth="1"/>
    <col min="4" max="4" width="15.375" style="0" customWidth="1"/>
    <col min="5" max="5" width="15.875" style="0" customWidth="1"/>
  </cols>
  <sheetData>
    <row r="1" spans="1:5" ht="12.75" customHeight="1">
      <c r="A1" s="118" t="s">
        <v>180</v>
      </c>
      <c r="B1" s="119"/>
      <c r="C1" s="119"/>
      <c r="D1" s="119"/>
      <c r="E1" s="120"/>
    </row>
    <row r="2" spans="1:5" ht="13.5" thickBot="1">
      <c r="A2" s="121"/>
      <c r="B2" s="122"/>
      <c r="C2" s="122"/>
      <c r="D2" s="122"/>
      <c r="E2" s="123"/>
    </row>
    <row r="3" spans="1:5" ht="13.5" thickBot="1">
      <c r="A3" s="48"/>
      <c r="B3" s="18"/>
      <c r="C3" s="1"/>
      <c r="D3" s="1"/>
      <c r="E3" s="49"/>
    </row>
    <row r="4" spans="1:5" ht="12.75">
      <c r="A4" s="116" t="s">
        <v>60</v>
      </c>
      <c r="B4" s="23" t="s">
        <v>50</v>
      </c>
      <c r="C4" s="23" t="s">
        <v>51</v>
      </c>
      <c r="D4" s="23" t="s">
        <v>52</v>
      </c>
      <c r="E4" s="23" t="s">
        <v>122</v>
      </c>
    </row>
    <row r="5" spans="1:5" ht="13.5" thickBot="1">
      <c r="A5" s="117"/>
      <c r="B5" s="24" t="s">
        <v>133</v>
      </c>
      <c r="C5" s="24" t="s">
        <v>133</v>
      </c>
      <c r="D5" s="24" t="s">
        <v>181</v>
      </c>
      <c r="E5" s="24" t="s">
        <v>123</v>
      </c>
    </row>
    <row r="6" spans="1:6" ht="13.5" thickBot="1">
      <c r="A6" s="14" t="s">
        <v>61</v>
      </c>
      <c r="B6" s="15">
        <f>SUM(B7:B17)</f>
        <v>53406</v>
      </c>
      <c r="C6" s="15">
        <f>SUM(C7:C17)</f>
        <v>79751</v>
      </c>
      <c r="D6" s="15">
        <f>SUM(D7:D17)</f>
        <v>58733.00000000001</v>
      </c>
      <c r="E6" s="15">
        <f>D6/C6*100</f>
        <v>73.64547153013757</v>
      </c>
      <c r="F6" s="72"/>
    </row>
    <row r="7" spans="1:5" ht="12.75">
      <c r="A7" s="4" t="s">
        <v>112</v>
      </c>
      <c r="B7" s="28">
        <v>8000</v>
      </c>
      <c r="C7" s="28">
        <v>8000</v>
      </c>
      <c r="D7" s="71">
        <v>2004.5</v>
      </c>
      <c r="E7" s="13">
        <f aca="true" t="shared" si="0" ref="E7:E16">D7/C7*100</f>
        <v>25.056250000000002</v>
      </c>
    </row>
    <row r="8" spans="1:5" ht="12.75">
      <c r="A8" s="4" t="s">
        <v>2</v>
      </c>
      <c r="B8" s="25">
        <v>350</v>
      </c>
      <c r="C8" s="25">
        <v>350</v>
      </c>
      <c r="D8" s="6">
        <v>329.8</v>
      </c>
      <c r="E8" s="6">
        <f t="shared" si="0"/>
        <v>94.22857142857143</v>
      </c>
    </row>
    <row r="9" spans="1:5" ht="12.75">
      <c r="A9" s="4" t="s">
        <v>3</v>
      </c>
      <c r="B9" s="25">
        <v>6</v>
      </c>
      <c r="C9" s="25">
        <v>6</v>
      </c>
      <c r="D9" s="6">
        <v>5.8</v>
      </c>
      <c r="E9" s="6">
        <f t="shared" si="0"/>
        <v>96.66666666666667</v>
      </c>
    </row>
    <row r="10" spans="1:5" ht="12.75">
      <c r="A10" s="4" t="s">
        <v>4</v>
      </c>
      <c r="B10" s="25">
        <v>1500</v>
      </c>
      <c r="C10" s="25">
        <v>1500</v>
      </c>
      <c r="D10" s="6">
        <v>1114.8</v>
      </c>
      <c r="E10" s="6">
        <f t="shared" si="0"/>
        <v>74.32</v>
      </c>
    </row>
    <row r="11" spans="1:5" ht="12.75">
      <c r="A11" s="4" t="s">
        <v>124</v>
      </c>
      <c r="B11" s="25">
        <v>5000</v>
      </c>
      <c r="C11" s="25">
        <v>54200</v>
      </c>
      <c r="D11" s="6">
        <v>53950.3</v>
      </c>
      <c r="E11" s="6">
        <f t="shared" si="0"/>
        <v>99.53929889298894</v>
      </c>
    </row>
    <row r="12" spans="1:5" ht="12.75">
      <c r="A12" s="4" t="s">
        <v>28</v>
      </c>
      <c r="B12" s="25">
        <v>2800</v>
      </c>
      <c r="C12" s="25">
        <v>2759</v>
      </c>
      <c r="D12" s="6">
        <v>395.5</v>
      </c>
      <c r="E12" s="6">
        <f t="shared" si="0"/>
        <v>14.334903950706778</v>
      </c>
    </row>
    <row r="13" spans="1:5" ht="12.75">
      <c r="A13" s="4" t="s">
        <v>120</v>
      </c>
      <c r="B13" s="25">
        <v>250</v>
      </c>
      <c r="C13" s="25">
        <v>250</v>
      </c>
      <c r="D13" s="25">
        <v>250</v>
      </c>
      <c r="E13" s="6">
        <f t="shared" si="0"/>
        <v>100</v>
      </c>
    </row>
    <row r="14" spans="1:5" ht="12.75">
      <c r="A14" s="4" t="s">
        <v>11</v>
      </c>
      <c r="B14" s="25">
        <v>35000</v>
      </c>
      <c r="C14" s="25">
        <v>11390</v>
      </c>
      <c r="D14" s="6">
        <v>0</v>
      </c>
      <c r="E14" s="6">
        <f t="shared" si="0"/>
        <v>0</v>
      </c>
    </row>
    <row r="15" spans="1:5" ht="12.75">
      <c r="A15" s="4" t="s">
        <v>145</v>
      </c>
      <c r="B15" s="25">
        <v>0</v>
      </c>
      <c r="C15" s="25">
        <v>750</v>
      </c>
      <c r="D15" s="6">
        <v>750</v>
      </c>
      <c r="E15" s="6">
        <v>0</v>
      </c>
    </row>
    <row r="16" spans="1:5" ht="12.75">
      <c r="A16" s="10" t="s">
        <v>69</v>
      </c>
      <c r="B16" s="25">
        <v>500</v>
      </c>
      <c r="C16" s="25">
        <v>500</v>
      </c>
      <c r="D16" s="71">
        <v>145.8</v>
      </c>
      <c r="E16" s="6">
        <f t="shared" si="0"/>
        <v>29.160000000000004</v>
      </c>
    </row>
    <row r="17" spans="1:5" ht="13.5" thickBot="1">
      <c r="A17" s="5" t="s">
        <v>134</v>
      </c>
      <c r="B17" s="25">
        <v>0</v>
      </c>
      <c r="C17" s="25">
        <v>46</v>
      </c>
      <c r="D17" s="71">
        <v>-213.5</v>
      </c>
      <c r="E17" s="6">
        <v>0</v>
      </c>
    </row>
    <row r="18" spans="1:5" ht="13.5" thickBot="1">
      <c r="A18" s="14" t="s">
        <v>119</v>
      </c>
      <c r="B18" s="15">
        <f>SUM(B19:B41)</f>
        <v>35789</v>
      </c>
      <c r="C18" s="15">
        <f>SUM(C19:C41)</f>
        <v>39622</v>
      </c>
      <c r="D18" s="15">
        <f>SUM(D19:D41)</f>
        <v>33522.6</v>
      </c>
      <c r="E18" s="15">
        <f>D18/C18*100</f>
        <v>84.60602695472213</v>
      </c>
    </row>
    <row r="19" spans="1:5" ht="12.75">
      <c r="A19" s="78" t="s">
        <v>121</v>
      </c>
      <c r="B19" s="12">
        <v>750</v>
      </c>
      <c r="C19" s="12">
        <v>1226</v>
      </c>
      <c r="D19" s="6">
        <v>879.9</v>
      </c>
      <c r="E19" s="13">
        <f aca="true" t="shared" si="1" ref="E19:E26">D19/C19*100</f>
        <v>71.7699836867863</v>
      </c>
    </row>
    <row r="20" spans="1:5" ht="12.75">
      <c r="A20" s="78" t="s">
        <v>41</v>
      </c>
      <c r="B20" s="6">
        <v>962</v>
      </c>
      <c r="C20" s="6">
        <v>1015</v>
      </c>
      <c r="D20" s="6">
        <v>483.6</v>
      </c>
      <c r="E20" s="6">
        <f t="shared" si="1"/>
        <v>47.64532019704434</v>
      </c>
    </row>
    <row r="21" spans="1:5" ht="12.75">
      <c r="A21" s="78" t="s">
        <v>42</v>
      </c>
      <c r="B21" s="6">
        <v>1620</v>
      </c>
      <c r="C21" s="6">
        <v>1650</v>
      </c>
      <c r="D21" s="6">
        <v>1588.4</v>
      </c>
      <c r="E21" s="6">
        <f t="shared" si="1"/>
        <v>96.26666666666667</v>
      </c>
    </row>
    <row r="22" spans="1:5" ht="12.75">
      <c r="A22" s="78" t="s">
        <v>43</v>
      </c>
      <c r="B22" s="6">
        <v>4100</v>
      </c>
      <c r="C22" s="6">
        <v>5500</v>
      </c>
      <c r="D22" s="6">
        <v>4841.8</v>
      </c>
      <c r="E22" s="6">
        <f t="shared" si="1"/>
        <v>88.03272727272727</v>
      </c>
    </row>
    <row r="23" spans="1:5" ht="12.75">
      <c r="A23" s="78" t="s">
        <v>44</v>
      </c>
      <c r="B23" s="6">
        <v>420</v>
      </c>
      <c r="C23" s="6">
        <v>820</v>
      </c>
      <c r="D23" s="6">
        <v>810.8</v>
      </c>
      <c r="E23" s="6">
        <f t="shared" si="1"/>
        <v>98.8780487804878</v>
      </c>
    </row>
    <row r="24" spans="1:5" ht="12.75">
      <c r="A24" s="78" t="s">
        <v>45</v>
      </c>
      <c r="B24" s="6">
        <v>1290</v>
      </c>
      <c r="C24" s="6">
        <v>2165</v>
      </c>
      <c r="D24" s="6">
        <v>2143.8</v>
      </c>
      <c r="E24" s="6">
        <f t="shared" si="1"/>
        <v>99.02078521939954</v>
      </c>
    </row>
    <row r="25" spans="1:5" ht="12.75">
      <c r="A25" s="78" t="s">
        <v>66</v>
      </c>
      <c r="B25" s="6">
        <v>20</v>
      </c>
      <c r="C25" s="6">
        <v>20</v>
      </c>
      <c r="D25" s="6">
        <v>7.1</v>
      </c>
      <c r="E25" s="6">
        <f t="shared" si="1"/>
        <v>35.5</v>
      </c>
    </row>
    <row r="26" spans="1:5" ht="12.75">
      <c r="A26" s="79" t="s">
        <v>78</v>
      </c>
      <c r="B26" s="6">
        <v>4000</v>
      </c>
      <c r="C26" s="6">
        <v>3825</v>
      </c>
      <c r="D26" s="71">
        <v>3536.7</v>
      </c>
      <c r="E26" s="71">
        <f t="shared" si="1"/>
        <v>92.4627450980392</v>
      </c>
    </row>
    <row r="27" spans="1:5" ht="12.75">
      <c r="A27" s="77" t="s">
        <v>46</v>
      </c>
      <c r="B27" s="6">
        <v>550</v>
      </c>
      <c r="C27" s="6">
        <v>550</v>
      </c>
      <c r="D27" s="6">
        <v>393.5</v>
      </c>
      <c r="E27" s="6">
        <f>D27/C27*100</f>
        <v>71.54545454545455</v>
      </c>
    </row>
    <row r="28" spans="1:5" ht="12.75">
      <c r="A28" s="80" t="s">
        <v>125</v>
      </c>
      <c r="B28" s="6">
        <v>460</v>
      </c>
      <c r="C28" s="6">
        <v>320</v>
      </c>
      <c r="D28" s="13">
        <v>197.1</v>
      </c>
      <c r="E28" s="13">
        <f aca="true" t="shared" si="2" ref="E28:E37">D28/C28*100</f>
        <v>61.59375</v>
      </c>
    </row>
    <row r="29" spans="1:5" ht="12.75">
      <c r="A29" s="80" t="s">
        <v>126</v>
      </c>
      <c r="B29" s="6">
        <v>10425</v>
      </c>
      <c r="C29" s="6">
        <v>9268</v>
      </c>
      <c r="D29" s="13">
        <v>8576.2</v>
      </c>
      <c r="E29" s="6">
        <f t="shared" si="2"/>
        <v>92.53560638757014</v>
      </c>
    </row>
    <row r="30" spans="1:5" ht="12.75">
      <c r="A30" s="80" t="s">
        <v>135</v>
      </c>
      <c r="B30" s="6">
        <v>2572</v>
      </c>
      <c r="C30" s="6">
        <v>4728</v>
      </c>
      <c r="D30" s="13">
        <v>4678.6</v>
      </c>
      <c r="E30" s="6">
        <f t="shared" si="2"/>
        <v>98.95516074450086</v>
      </c>
    </row>
    <row r="31" spans="1:5" ht="12.75">
      <c r="A31" s="78" t="s">
        <v>73</v>
      </c>
      <c r="B31" s="6">
        <v>100</v>
      </c>
      <c r="C31" s="6">
        <v>1</v>
      </c>
      <c r="D31" s="6">
        <v>0</v>
      </c>
      <c r="E31" s="6">
        <f t="shared" si="2"/>
        <v>0</v>
      </c>
    </row>
    <row r="32" spans="1:5" ht="12.75">
      <c r="A32" s="78" t="s">
        <v>67</v>
      </c>
      <c r="B32" s="6">
        <v>50</v>
      </c>
      <c r="C32" s="6">
        <v>50</v>
      </c>
      <c r="D32" s="6">
        <v>36</v>
      </c>
      <c r="E32" s="6">
        <f t="shared" si="2"/>
        <v>72</v>
      </c>
    </row>
    <row r="33" spans="1:7" ht="12.75">
      <c r="A33" s="78" t="s">
        <v>127</v>
      </c>
      <c r="B33" s="6">
        <v>1900</v>
      </c>
      <c r="C33" s="6">
        <v>1650</v>
      </c>
      <c r="D33" s="6">
        <v>1291.8</v>
      </c>
      <c r="E33" s="6">
        <f t="shared" si="2"/>
        <v>78.29090909090908</v>
      </c>
      <c r="G33" t="s">
        <v>74</v>
      </c>
    </row>
    <row r="34" spans="1:5" ht="12.75">
      <c r="A34" s="78" t="s">
        <v>140</v>
      </c>
      <c r="B34" s="6">
        <v>0</v>
      </c>
      <c r="C34" s="6">
        <v>5</v>
      </c>
      <c r="D34" s="6">
        <v>4.7</v>
      </c>
      <c r="E34" s="6">
        <v>0</v>
      </c>
    </row>
    <row r="35" spans="1:5" ht="12.75">
      <c r="A35" s="78" t="s">
        <v>157</v>
      </c>
      <c r="B35" s="6">
        <v>0</v>
      </c>
      <c r="C35" s="6">
        <v>57</v>
      </c>
      <c r="D35" s="6">
        <v>56.2</v>
      </c>
      <c r="E35" s="6">
        <v>0</v>
      </c>
    </row>
    <row r="36" spans="1:5" ht="12.75">
      <c r="A36" s="78" t="s">
        <v>47</v>
      </c>
      <c r="B36" s="6">
        <v>20</v>
      </c>
      <c r="C36" s="6">
        <v>20</v>
      </c>
      <c r="D36" s="6">
        <v>20</v>
      </c>
      <c r="E36" s="6">
        <f t="shared" si="2"/>
        <v>100</v>
      </c>
    </row>
    <row r="37" spans="1:5" ht="12.75">
      <c r="A37" s="78" t="s">
        <v>48</v>
      </c>
      <c r="B37" s="6">
        <v>400</v>
      </c>
      <c r="C37" s="6">
        <v>250</v>
      </c>
      <c r="D37" s="6">
        <v>236.4</v>
      </c>
      <c r="E37" s="6">
        <f t="shared" si="2"/>
        <v>94.56</v>
      </c>
    </row>
    <row r="38" spans="1:5" ht="12.75">
      <c r="A38" s="78" t="s">
        <v>49</v>
      </c>
      <c r="B38" s="6">
        <v>150</v>
      </c>
      <c r="C38" s="6">
        <v>150</v>
      </c>
      <c r="D38" s="6">
        <v>99.3</v>
      </c>
      <c r="E38" s="44">
        <v>0</v>
      </c>
    </row>
    <row r="39" spans="1:5" ht="12.75">
      <c r="A39" s="78" t="s">
        <v>136</v>
      </c>
      <c r="B39" s="6">
        <v>1000</v>
      </c>
      <c r="C39" s="6">
        <v>1161</v>
      </c>
      <c r="D39" s="6">
        <v>1160.6</v>
      </c>
      <c r="E39" s="6">
        <v>0</v>
      </c>
    </row>
    <row r="40" spans="1:5" ht="12.75">
      <c r="A40" s="78" t="s">
        <v>5</v>
      </c>
      <c r="B40" s="6">
        <v>5000</v>
      </c>
      <c r="C40" s="6">
        <v>4839</v>
      </c>
      <c r="D40" s="6">
        <v>2127.9</v>
      </c>
      <c r="E40" s="6">
        <v>0</v>
      </c>
    </row>
    <row r="41" spans="1:5" ht="13.5" thickBot="1">
      <c r="A41" s="79" t="s">
        <v>108</v>
      </c>
      <c r="B41" s="6">
        <v>0</v>
      </c>
      <c r="C41" s="6">
        <v>352</v>
      </c>
      <c r="D41" s="6">
        <v>352.2</v>
      </c>
      <c r="E41" s="6">
        <v>0</v>
      </c>
    </row>
    <row r="42" spans="1:5" ht="13.5" thickBot="1">
      <c r="A42" s="14" t="s">
        <v>75</v>
      </c>
      <c r="B42" s="15">
        <v>860402</v>
      </c>
      <c r="C42" s="15">
        <v>700116</v>
      </c>
      <c r="D42" s="15">
        <v>516003.2</v>
      </c>
      <c r="E42" s="75">
        <f>D42/C42*100</f>
        <v>73.70252929514538</v>
      </c>
    </row>
    <row r="43" spans="1:5" ht="13.5" thickBot="1">
      <c r="A43" s="81" t="s">
        <v>59</v>
      </c>
      <c r="B43" s="42">
        <f>SUM(B44:B47)</f>
        <v>199215</v>
      </c>
      <c r="C43" s="74">
        <f>SUM(C44:C47)</f>
        <v>190448</v>
      </c>
      <c r="D43" s="74">
        <f>SUM(D44:D47)</f>
        <v>186003.69999999998</v>
      </c>
      <c r="E43" s="75">
        <f>D43/C43*100</f>
        <v>97.66639712677475</v>
      </c>
    </row>
    <row r="44" spans="1:5" ht="12.75">
      <c r="A44" s="3" t="s">
        <v>141</v>
      </c>
      <c r="B44" s="12">
        <v>1215</v>
      </c>
      <c r="C44" s="12">
        <v>2445</v>
      </c>
      <c r="D44" s="62">
        <v>1740.6</v>
      </c>
      <c r="E44" s="12">
        <f>D44/C44*100</f>
        <v>71.19018404907975</v>
      </c>
    </row>
    <row r="45" spans="1:5" ht="12.75">
      <c r="A45" s="4" t="s">
        <v>91</v>
      </c>
      <c r="B45" s="25">
        <v>63000</v>
      </c>
      <c r="C45" s="25">
        <v>65000</v>
      </c>
      <c r="D45" s="44">
        <v>61342.4</v>
      </c>
      <c r="E45" s="6">
        <f>D45/C45*100</f>
        <v>94.37292307692307</v>
      </c>
    </row>
    <row r="46" spans="1:5" ht="12.75">
      <c r="A46" s="4" t="s">
        <v>92</v>
      </c>
      <c r="B46" s="25">
        <v>135000</v>
      </c>
      <c r="C46" s="25">
        <v>120350</v>
      </c>
      <c r="D46" s="44">
        <v>120267.8</v>
      </c>
      <c r="E46" s="6">
        <f>D46/C46*100</f>
        <v>99.93169921063566</v>
      </c>
    </row>
    <row r="47" spans="1:5" ht="13.5" thickBot="1">
      <c r="A47" s="8" t="s">
        <v>53</v>
      </c>
      <c r="B47" s="46">
        <v>0</v>
      </c>
      <c r="C47" s="17">
        <v>2653</v>
      </c>
      <c r="D47" s="52">
        <v>2652.9</v>
      </c>
      <c r="E47" s="17">
        <v>0</v>
      </c>
    </row>
    <row r="48" spans="1:6" ht="13.5" thickBot="1">
      <c r="A48" s="16" t="s">
        <v>93</v>
      </c>
      <c r="B48" s="42">
        <v>470</v>
      </c>
      <c r="C48" s="42">
        <v>714</v>
      </c>
      <c r="D48" s="42">
        <v>397</v>
      </c>
      <c r="E48" s="75">
        <f aca="true" t="shared" si="3" ref="E48:E54">D48/C48*100</f>
        <v>55.602240896358545</v>
      </c>
      <c r="F48" s="72"/>
    </row>
    <row r="49" spans="1:5" ht="13.5" thickBot="1">
      <c r="A49" s="14" t="s">
        <v>142</v>
      </c>
      <c r="B49" s="15">
        <f>SUM(B50:B54)</f>
        <v>834</v>
      </c>
      <c r="C49" s="15">
        <f>SUM(C50:C54)</f>
        <v>1055</v>
      </c>
      <c r="D49" s="15">
        <f>SUM(D50:D54)</f>
        <v>846.9</v>
      </c>
      <c r="E49" s="15">
        <f t="shared" si="3"/>
        <v>80.27488151658767</v>
      </c>
    </row>
    <row r="50" spans="1:5" ht="12.75">
      <c r="A50" s="86" t="s">
        <v>35</v>
      </c>
      <c r="B50" s="30">
        <v>84</v>
      </c>
      <c r="C50" s="30">
        <v>84</v>
      </c>
      <c r="D50" s="62">
        <v>66.6</v>
      </c>
      <c r="E50" s="43">
        <f t="shared" si="3"/>
        <v>79.28571428571428</v>
      </c>
    </row>
    <row r="51" spans="1:5" ht="12.75">
      <c r="A51" s="87" t="s">
        <v>34</v>
      </c>
      <c r="B51" s="83">
        <v>500</v>
      </c>
      <c r="C51" s="31">
        <v>430</v>
      </c>
      <c r="D51" s="44">
        <v>272.4</v>
      </c>
      <c r="E51" s="25">
        <f t="shared" si="3"/>
        <v>63.348837209302324</v>
      </c>
    </row>
    <row r="52" spans="1:5" ht="12.75">
      <c r="A52" s="97" t="s">
        <v>146</v>
      </c>
      <c r="B52" s="83">
        <v>0</v>
      </c>
      <c r="C52" s="83">
        <v>24</v>
      </c>
      <c r="D52" s="64">
        <v>18.3</v>
      </c>
      <c r="E52" s="25">
        <f t="shared" si="3"/>
        <v>76.25</v>
      </c>
    </row>
    <row r="53" spans="1:5" ht="12.75">
      <c r="A53" s="97" t="s">
        <v>147</v>
      </c>
      <c r="B53" s="83">
        <v>0</v>
      </c>
      <c r="C53" s="83">
        <v>267</v>
      </c>
      <c r="D53" s="64">
        <v>267</v>
      </c>
      <c r="E53" s="25">
        <f t="shared" si="3"/>
        <v>100</v>
      </c>
    </row>
    <row r="54" spans="1:5" ht="13.5" thickBot="1">
      <c r="A54" s="93" t="s">
        <v>137</v>
      </c>
      <c r="B54" s="46">
        <v>250</v>
      </c>
      <c r="C54" s="46">
        <v>250</v>
      </c>
      <c r="D54" s="52">
        <v>222.6</v>
      </c>
      <c r="E54" s="45">
        <f t="shared" si="3"/>
        <v>89.03999999999999</v>
      </c>
    </row>
    <row r="55" spans="1:5" ht="12.75">
      <c r="A55" s="116" t="s">
        <v>60</v>
      </c>
      <c r="B55" s="23" t="s">
        <v>50</v>
      </c>
      <c r="C55" s="23" t="s">
        <v>51</v>
      </c>
      <c r="D55" s="23" t="s">
        <v>52</v>
      </c>
      <c r="E55" s="23" t="s">
        <v>122</v>
      </c>
    </row>
    <row r="56" spans="1:5" ht="13.5" thickBot="1">
      <c r="A56" s="117"/>
      <c r="B56" s="24" t="s">
        <v>133</v>
      </c>
      <c r="C56" s="24" t="s">
        <v>133</v>
      </c>
      <c r="D56" s="24" t="s">
        <v>181</v>
      </c>
      <c r="E56" s="24" t="s">
        <v>123</v>
      </c>
    </row>
    <row r="57" spans="1:5" ht="13.5" thickBot="1">
      <c r="A57" s="14" t="s">
        <v>143</v>
      </c>
      <c r="B57" s="76">
        <f>SUM(B58:B85)</f>
        <v>68325</v>
      </c>
      <c r="C57" s="76">
        <f>SUM(C58:C85)</f>
        <v>81315</v>
      </c>
      <c r="D57" s="76">
        <f>SUM(D58:D85)</f>
        <v>80709.69999999998</v>
      </c>
      <c r="E57" s="75">
        <f>D57/C57*100</f>
        <v>99.25561089589866</v>
      </c>
    </row>
    <row r="58" spans="1:5" ht="12.75">
      <c r="A58" s="3" t="s">
        <v>22</v>
      </c>
      <c r="B58" s="12">
        <v>11911</v>
      </c>
      <c r="C58" s="12">
        <v>12019</v>
      </c>
      <c r="D58" s="12">
        <v>12018.7</v>
      </c>
      <c r="E58" s="12">
        <f>D58/C58*100</f>
        <v>99.99750395207589</v>
      </c>
    </row>
    <row r="59" spans="1:5" ht="12.75">
      <c r="A59" s="4" t="s">
        <v>106</v>
      </c>
      <c r="B59" s="6">
        <v>2067</v>
      </c>
      <c r="C59" s="6">
        <v>2147</v>
      </c>
      <c r="D59" s="6">
        <v>2146.8</v>
      </c>
      <c r="E59" s="6">
        <f aca="true" t="shared" si="4" ref="E59:E85">D59/C59*100</f>
        <v>99.9906846762925</v>
      </c>
    </row>
    <row r="60" spans="1:5" ht="12.75">
      <c r="A60" s="4" t="s">
        <v>158</v>
      </c>
      <c r="B60" s="6">
        <v>0</v>
      </c>
      <c r="C60" s="6">
        <v>238</v>
      </c>
      <c r="D60" s="6">
        <v>238</v>
      </c>
      <c r="E60" s="6">
        <f t="shared" si="4"/>
        <v>100</v>
      </c>
    </row>
    <row r="61" spans="1:5" ht="12.75">
      <c r="A61" s="4" t="s">
        <v>23</v>
      </c>
      <c r="B61" s="6">
        <v>5645</v>
      </c>
      <c r="C61" s="6">
        <v>5689</v>
      </c>
      <c r="D61" s="6">
        <v>5689.5</v>
      </c>
      <c r="E61" s="6">
        <f t="shared" si="4"/>
        <v>100.00878889084197</v>
      </c>
    </row>
    <row r="62" spans="1:5" ht="12.75">
      <c r="A62" s="4" t="s">
        <v>159</v>
      </c>
      <c r="B62" s="6">
        <v>0</v>
      </c>
      <c r="C62" s="6">
        <v>1782</v>
      </c>
      <c r="D62" s="6">
        <v>1781.9</v>
      </c>
      <c r="E62" s="6">
        <f t="shared" si="4"/>
        <v>99.99438832772167</v>
      </c>
    </row>
    <row r="63" spans="1:5" ht="12.75">
      <c r="A63" s="4" t="s">
        <v>160</v>
      </c>
      <c r="B63" s="6">
        <v>2938</v>
      </c>
      <c r="C63" s="6">
        <v>2997</v>
      </c>
      <c r="D63" s="6">
        <v>2996.1</v>
      </c>
      <c r="E63" s="6">
        <f t="shared" si="4"/>
        <v>99.96996996996997</v>
      </c>
    </row>
    <row r="64" spans="1:5" ht="12.75">
      <c r="A64" s="4" t="s">
        <v>161</v>
      </c>
      <c r="B64" s="6">
        <v>0</v>
      </c>
      <c r="C64" s="6">
        <v>1647</v>
      </c>
      <c r="D64" s="6">
        <v>1647.5</v>
      </c>
      <c r="E64" s="6">
        <f t="shared" si="4"/>
        <v>100.03035822707953</v>
      </c>
    </row>
    <row r="65" spans="1:5" ht="12.75">
      <c r="A65" s="4" t="s">
        <v>162</v>
      </c>
      <c r="B65" s="6">
        <v>2968</v>
      </c>
      <c r="C65" s="6">
        <v>3000</v>
      </c>
      <c r="D65" s="6">
        <v>2999.8</v>
      </c>
      <c r="E65" s="88">
        <f t="shared" si="4"/>
        <v>99.99333333333334</v>
      </c>
    </row>
    <row r="66" spans="1:5" ht="12.75">
      <c r="A66" s="4" t="s">
        <v>163</v>
      </c>
      <c r="B66" s="6">
        <v>0</v>
      </c>
      <c r="C66" s="6">
        <v>1297</v>
      </c>
      <c r="D66" s="6">
        <v>1296.8</v>
      </c>
      <c r="E66" s="6">
        <f t="shared" si="4"/>
        <v>99.98457979953739</v>
      </c>
    </row>
    <row r="67" spans="1:5" ht="12.75">
      <c r="A67" s="4" t="s">
        <v>164</v>
      </c>
      <c r="B67" s="6">
        <v>3822</v>
      </c>
      <c r="C67" s="6">
        <v>4070</v>
      </c>
      <c r="D67" s="6">
        <v>4070.6</v>
      </c>
      <c r="E67" s="88">
        <f t="shared" si="4"/>
        <v>100.01474201474201</v>
      </c>
    </row>
    <row r="68" spans="1:5" ht="12.75">
      <c r="A68" s="4" t="s">
        <v>182</v>
      </c>
      <c r="B68" s="6">
        <v>0</v>
      </c>
      <c r="C68" s="6">
        <v>1369</v>
      </c>
      <c r="D68" s="6">
        <v>1368.9</v>
      </c>
      <c r="E68" s="88">
        <f t="shared" si="4"/>
        <v>99.9926953981008</v>
      </c>
    </row>
    <row r="69" spans="1:5" ht="12.75">
      <c r="A69" s="4" t="s">
        <v>165</v>
      </c>
      <c r="B69" s="6">
        <v>3824</v>
      </c>
      <c r="C69" s="6">
        <v>3858</v>
      </c>
      <c r="D69" s="6">
        <v>3858.5</v>
      </c>
      <c r="E69" s="88">
        <f t="shared" si="4"/>
        <v>100.01296008294453</v>
      </c>
    </row>
    <row r="70" spans="1:5" ht="12.75">
      <c r="A70" s="4" t="s">
        <v>183</v>
      </c>
      <c r="B70" s="6">
        <v>0</v>
      </c>
      <c r="C70" s="6">
        <v>1451</v>
      </c>
      <c r="D70" s="6">
        <v>1451.4</v>
      </c>
      <c r="E70" s="88">
        <f t="shared" si="4"/>
        <v>100.02756719503792</v>
      </c>
    </row>
    <row r="71" spans="1:5" ht="12.75">
      <c r="A71" s="4" t="s">
        <v>166</v>
      </c>
      <c r="B71" s="6">
        <v>3633</v>
      </c>
      <c r="C71" s="6">
        <v>3704</v>
      </c>
      <c r="D71" s="6">
        <v>3703.6</v>
      </c>
      <c r="E71" s="6">
        <f t="shared" si="4"/>
        <v>99.98920086393088</v>
      </c>
    </row>
    <row r="72" spans="1:5" ht="12.75">
      <c r="A72" s="4" t="s">
        <v>167</v>
      </c>
      <c r="B72" s="6">
        <v>0</v>
      </c>
      <c r="C72" s="6">
        <v>1604</v>
      </c>
      <c r="D72" s="6">
        <v>1604</v>
      </c>
      <c r="E72" s="88">
        <f>D72/C72*100</f>
        <v>100</v>
      </c>
    </row>
    <row r="73" spans="1:5" ht="12.75">
      <c r="A73" s="4" t="s">
        <v>168</v>
      </c>
      <c r="B73" s="6">
        <v>5350</v>
      </c>
      <c r="C73" s="6">
        <v>5436</v>
      </c>
      <c r="D73" s="6">
        <v>5435.7</v>
      </c>
      <c r="E73" s="88">
        <f>D73/C73*100</f>
        <v>99.99448123620309</v>
      </c>
    </row>
    <row r="74" spans="1:5" ht="12.75">
      <c r="A74" s="4" t="s">
        <v>169</v>
      </c>
      <c r="B74" s="6">
        <v>4722</v>
      </c>
      <c r="C74" s="6">
        <v>4992</v>
      </c>
      <c r="D74" s="6">
        <v>4991.7</v>
      </c>
      <c r="E74" s="6">
        <f t="shared" si="4"/>
        <v>99.99399038461539</v>
      </c>
    </row>
    <row r="75" spans="1:5" ht="12.75">
      <c r="A75" s="4" t="s">
        <v>170</v>
      </c>
      <c r="B75" s="6">
        <v>0</v>
      </c>
      <c r="C75" s="6">
        <v>1795</v>
      </c>
      <c r="D75" s="6">
        <v>1795</v>
      </c>
      <c r="E75" s="6">
        <f t="shared" si="4"/>
        <v>100</v>
      </c>
    </row>
    <row r="76" spans="1:5" ht="12.75">
      <c r="A76" s="4" t="s">
        <v>105</v>
      </c>
      <c r="B76" s="6">
        <v>3855</v>
      </c>
      <c r="C76" s="6">
        <v>4027</v>
      </c>
      <c r="D76" s="6">
        <v>4026.6</v>
      </c>
      <c r="E76" s="6">
        <f t="shared" si="4"/>
        <v>99.99006704742985</v>
      </c>
    </row>
    <row r="77" spans="1:5" ht="12.75">
      <c r="A77" s="4" t="s">
        <v>171</v>
      </c>
      <c r="B77" s="6">
        <v>0</v>
      </c>
      <c r="C77" s="6">
        <v>977</v>
      </c>
      <c r="D77" s="6">
        <v>976.7</v>
      </c>
      <c r="E77" s="6">
        <f t="shared" si="4"/>
        <v>99.96929375639714</v>
      </c>
    </row>
    <row r="78" spans="1:5" ht="12.75">
      <c r="A78" s="4" t="s">
        <v>24</v>
      </c>
      <c r="B78" s="6">
        <v>953</v>
      </c>
      <c r="C78" s="6">
        <v>954</v>
      </c>
      <c r="D78" s="6">
        <v>953.4</v>
      </c>
      <c r="E78" s="6">
        <f t="shared" si="4"/>
        <v>99.937106918239</v>
      </c>
    </row>
    <row r="79" spans="1:5" ht="12.75">
      <c r="A79" s="11" t="s">
        <v>107</v>
      </c>
      <c r="B79" s="6">
        <v>1247</v>
      </c>
      <c r="C79" s="6">
        <v>1247</v>
      </c>
      <c r="D79" s="6">
        <v>921.5</v>
      </c>
      <c r="E79" s="6">
        <f t="shared" si="4"/>
        <v>73.89735364875702</v>
      </c>
    </row>
    <row r="80" spans="1:5" ht="12.75">
      <c r="A80" s="11" t="s">
        <v>110</v>
      </c>
      <c r="B80" s="6">
        <v>500</v>
      </c>
      <c r="C80" s="6">
        <v>181</v>
      </c>
      <c r="D80" s="6">
        <v>81.7</v>
      </c>
      <c r="E80" s="6">
        <f t="shared" si="4"/>
        <v>45.13812154696133</v>
      </c>
    </row>
    <row r="81" spans="1:5" ht="12.75">
      <c r="A81" s="9" t="s">
        <v>0</v>
      </c>
      <c r="B81" s="92">
        <v>10000</v>
      </c>
      <c r="C81" s="92">
        <v>10000</v>
      </c>
      <c r="D81" s="6">
        <v>10000</v>
      </c>
      <c r="E81" s="6">
        <f t="shared" si="4"/>
        <v>100</v>
      </c>
    </row>
    <row r="82" spans="1:5" ht="12.75">
      <c r="A82" s="4" t="s">
        <v>1</v>
      </c>
      <c r="B82" s="71">
        <v>4000</v>
      </c>
      <c r="C82" s="71">
        <v>3585</v>
      </c>
      <c r="D82" s="6">
        <v>3525</v>
      </c>
      <c r="E82" s="6">
        <f t="shared" si="4"/>
        <v>98.32635983263597</v>
      </c>
    </row>
    <row r="83" spans="1:5" ht="12.75">
      <c r="A83" s="4" t="s">
        <v>68</v>
      </c>
      <c r="B83" s="71">
        <v>250</v>
      </c>
      <c r="C83" s="71">
        <v>570</v>
      </c>
      <c r="D83" s="6">
        <v>452</v>
      </c>
      <c r="E83" s="6">
        <f t="shared" si="4"/>
        <v>79.2982456140351</v>
      </c>
    </row>
    <row r="84" spans="1:5" ht="12.75">
      <c r="A84" s="4" t="s">
        <v>9</v>
      </c>
      <c r="B84" s="71">
        <v>540</v>
      </c>
      <c r="C84" s="71">
        <v>579</v>
      </c>
      <c r="D84" s="44">
        <v>578.3</v>
      </c>
      <c r="E84" s="6">
        <f t="shared" si="4"/>
        <v>99.87910189982728</v>
      </c>
    </row>
    <row r="85" spans="1:5" ht="13.5" thickBot="1">
      <c r="A85" s="5" t="s">
        <v>10</v>
      </c>
      <c r="B85" s="17">
        <v>100</v>
      </c>
      <c r="C85" s="17">
        <v>100</v>
      </c>
      <c r="D85" s="107">
        <v>100</v>
      </c>
      <c r="E85" s="6">
        <f t="shared" si="4"/>
        <v>100</v>
      </c>
    </row>
    <row r="86" spans="1:5" ht="13.5" thickBot="1">
      <c r="A86" s="40" t="s">
        <v>25</v>
      </c>
      <c r="B86" s="42">
        <f>SUM(B87:B98)</f>
        <v>12275</v>
      </c>
      <c r="C86" s="42">
        <f>SUM(C87:C98)</f>
        <v>13167</v>
      </c>
      <c r="D86" s="42">
        <f>SUM(D87:D98)</f>
        <v>10367.999999999998</v>
      </c>
      <c r="E86" s="75">
        <f>D86/C86*100</f>
        <v>78.74231032125768</v>
      </c>
    </row>
    <row r="87" spans="1:5" ht="12.75">
      <c r="A87" s="98" t="s">
        <v>29</v>
      </c>
      <c r="B87" s="31">
        <v>250</v>
      </c>
      <c r="C87" s="31">
        <v>250</v>
      </c>
      <c r="D87" s="47">
        <v>188.6</v>
      </c>
      <c r="E87" s="12">
        <f>D87/C87*100</f>
        <v>75.44</v>
      </c>
    </row>
    <row r="88" spans="1:5" ht="12.75">
      <c r="A88" s="98" t="s">
        <v>30</v>
      </c>
      <c r="B88" s="47">
        <v>2150</v>
      </c>
      <c r="C88" s="47">
        <v>1995</v>
      </c>
      <c r="D88" s="47">
        <v>1804.1</v>
      </c>
      <c r="E88" s="6">
        <f aca="true" t="shared" si="5" ref="E88:E98">D88/C88*100</f>
        <v>90.43107769423558</v>
      </c>
    </row>
    <row r="89" spans="1:5" ht="12.75">
      <c r="A89" s="98" t="s">
        <v>81</v>
      </c>
      <c r="B89" s="47">
        <v>1500</v>
      </c>
      <c r="C89" s="47">
        <v>1389</v>
      </c>
      <c r="D89" s="47">
        <v>1238.8</v>
      </c>
      <c r="E89" s="6">
        <f t="shared" si="5"/>
        <v>89.18646508279338</v>
      </c>
    </row>
    <row r="90" spans="1:5" ht="12.75">
      <c r="A90" s="98" t="s">
        <v>82</v>
      </c>
      <c r="B90" s="47">
        <v>1350</v>
      </c>
      <c r="C90" s="47">
        <v>1503</v>
      </c>
      <c r="D90" s="47">
        <v>1125.9</v>
      </c>
      <c r="E90" s="6">
        <f t="shared" si="5"/>
        <v>74.91017964071857</v>
      </c>
    </row>
    <row r="91" spans="1:5" ht="12.75">
      <c r="A91" s="98" t="s">
        <v>31</v>
      </c>
      <c r="B91" s="47">
        <v>450</v>
      </c>
      <c r="C91" s="47">
        <v>450</v>
      </c>
      <c r="D91" s="47">
        <v>368.7</v>
      </c>
      <c r="E91" s="6">
        <f t="shared" si="5"/>
        <v>81.93333333333334</v>
      </c>
    </row>
    <row r="92" spans="1:5" ht="12.75">
      <c r="A92" s="98" t="s">
        <v>80</v>
      </c>
      <c r="B92" s="31">
        <v>400</v>
      </c>
      <c r="C92" s="31">
        <v>400</v>
      </c>
      <c r="D92" s="6">
        <v>255.9</v>
      </c>
      <c r="E92" s="6">
        <f t="shared" si="5"/>
        <v>63.975</v>
      </c>
    </row>
    <row r="93" spans="1:5" ht="12.75">
      <c r="A93" s="4" t="s">
        <v>40</v>
      </c>
      <c r="B93" s="47">
        <v>5657</v>
      </c>
      <c r="C93" s="47">
        <v>5616</v>
      </c>
      <c r="D93" s="47">
        <v>5136.1</v>
      </c>
      <c r="E93" s="6">
        <f t="shared" si="5"/>
        <v>91.45477207977208</v>
      </c>
    </row>
    <row r="94" spans="1:5" ht="12.75">
      <c r="A94" s="99" t="s">
        <v>172</v>
      </c>
      <c r="B94" s="6">
        <v>15</v>
      </c>
      <c r="C94" s="6">
        <v>15</v>
      </c>
      <c r="D94" s="108">
        <v>2.3</v>
      </c>
      <c r="E94" s="6">
        <f t="shared" si="5"/>
        <v>15.333333333333332</v>
      </c>
    </row>
    <row r="95" spans="1:5" ht="12.75">
      <c r="A95" s="99" t="s">
        <v>173</v>
      </c>
      <c r="B95" s="6">
        <v>0</v>
      </c>
      <c r="C95" s="6">
        <v>2</v>
      </c>
      <c r="D95" s="108">
        <v>0.2</v>
      </c>
      <c r="E95" s="6">
        <f t="shared" si="5"/>
        <v>10</v>
      </c>
    </row>
    <row r="96" spans="1:5" ht="12.75">
      <c r="A96" s="99" t="s">
        <v>56</v>
      </c>
      <c r="B96" s="31">
        <v>3</v>
      </c>
      <c r="C96" s="31">
        <v>3</v>
      </c>
      <c r="D96" s="108">
        <v>0.1</v>
      </c>
      <c r="E96" s="6">
        <f t="shared" si="5"/>
        <v>3.3333333333333335</v>
      </c>
    </row>
    <row r="97" spans="1:5" ht="12.75">
      <c r="A97" s="99" t="s">
        <v>184</v>
      </c>
      <c r="B97" s="83">
        <v>0</v>
      </c>
      <c r="C97" s="71">
        <v>1044</v>
      </c>
      <c r="D97" s="108">
        <v>247.3</v>
      </c>
      <c r="E97" s="6">
        <f t="shared" si="5"/>
        <v>23.687739463601535</v>
      </c>
    </row>
    <row r="98" spans="1:5" ht="13.5" thickBot="1">
      <c r="A98" s="100" t="s">
        <v>72</v>
      </c>
      <c r="B98" s="46">
        <v>500</v>
      </c>
      <c r="C98" s="46">
        <v>500</v>
      </c>
      <c r="D98" s="107">
        <v>0</v>
      </c>
      <c r="E98" s="6">
        <f t="shared" si="5"/>
        <v>0</v>
      </c>
    </row>
    <row r="99" spans="1:5" ht="13.5" thickBot="1">
      <c r="A99" s="40" t="s">
        <v>116</v>
      </c>
      <c r="B99" s="74">
        <f>SUM(B100:B104)</f>
        <v>76318</v>
      </c>
      <c r="C99" s="74">
        <f>SUM(C100:C104)</f>
        <v>77265</v>
      </c>
      <c r="D99" s="74">
        <f>SUM(D100:D104)</f>
        <v>41703.1</v>
      </c>
      <c r="E99" s="15">
        <f>D99/C99*100</f>
        <v>53.97411505856468</v>
      </c>
    </row>
    <row r="100" spans="1:5" ht="12.75">
      <c r="A100" s="56" t="s">
        <v>113</v>
      </c>
      <c r="B100" s="62">
        <v>16022</v>
      </c>
      <c r="C100" s="62">
        <v>16706</v>
      </c>
      <c r="D100" s="12">
        <v>15481.2</v>
      </c>
      <c r="E100" s="13">
        <f>D100/C100*100</f>
        <v>92.66850233449061</v>
      </c>
    </row>
    <row r="101" spans="1:5" ht="12.75">
      <c r="A101" s="55" t="s">
        <v>114</v>
      </c>
      <c r="B101" s="44">
        <v>0</v>
      </c>
      <c r="C101" s="44">
        <v>0</v>
      </c>
      <c r="D101" s="44">
        <v>0</v>
      </c>
      <c r="E101" s="6">
        <v>0</v>
      </c>
    </row>
    <row r="102" spans="1:5" ht="12.75">
      <c r="A102" s="55" t="s">
        <v>117</v>
      </c>
      <c r="B102" s="44">
        <v>23489</v>
      </c>
      <c r="C102" s="44">
        <v>26380</v>
      </c>
      <c r="D102" s="6">
        <v>23176.5</v>
      </c>
      <c r="E102" s="6">
        <f>D102/C102*100</f>
        <v>87.85633055344958</v>
      </c>
    </row>
    <row r="103" spans="1:5" ht="12.75">
      <c r="A103" s="53" t="s">
        <v>118</v>
      </c>
      <c r="B103" s="64">
        <v>1279</v>
      </c>
      <c r="C103" s="64">
        <v>2241</v>
      </c>
      <c r="D103" s="71">
        <v>2027.1</v>
      </c>
      <c r="E103" s="6">
        <f>D103/C103*100</f>
        <v>90.45515394912985</v>
      </c>
    </row>
    <row r="104" spans="1:5" ht="13.5" thickBot="1">
      <c r="A104" s="58" t="s">
        <v>138</v>
      </c>
      <c r="B104" s="52">
        <v>35528</v>
      </c>
      <c r="C104" s="52">
        <v>31938</v>
      </c>
      <c r="D104" s="17">
        <v>1018.3</v>
      </c>
      <c r="E104" s="6">
        <f>D104/C104*100</f>
        <v>3.1883649571043895</v>
      </c>
    </row>
    <row r="105" spans="1:6" ht="13.5" thickBot="1">
      <c r="A105" s="54" t="s">
        <v>150</v>
      </c>
      <c r="B105" s="70">
        <v>1800</v>
      </c>
      <c r="C105" s="70">
        <v>1800</v>
      </c>
      <c r="D105" s="70">
        <v>363.8</v>
      </c>
      <c r="E105" s="15">
        <f>D105/C105*100</f>
        <v>20.211111111111112</v>
      </c>
      <c r="F105" s="72"/>
    </row>
    <row r="106" spans="1:5" ht="13.5" thickBot="1">
      <c r="A106" s="54" t="s">
        <v>151</v>
      </c>
      <c r="B106" s="70">
        <f>SUM(B107:B110)</f>
        <v>120346</v>
      </c>
      <c r="C106" s="70">
        <f>SUM(C107:C110)</f>
        <v>129254</v>
      </c>
      <c r="D106" s="70">
        <f>SUM(D107:D110)</f>
        <v>107442.9</v>
      </c>
      <c r="E106" s="15">
        <f>D106/C106*100</f>
        <v>83.12539650610425</v>
      </c>
    </row>
    <row r="107" spans="1:5" ht="12.75">
      <c r="A107" s="56" t="s">
        <v>86</v>
      </c>
      <c r="B107" s="62">
        <v>80050</v>
      </c>
      <c r="C107" s="62">
        <v>86331</v>
      </c>
      <c r="D107" s="12">
        <v>73652.2</v>
      </c>
      <c r="E107" s="13">
        <f aca="true" t="shared" si="6" ref="E107:E134">D107/C107*100</f>
        <v>85.31373434803257</v>
      </c>
    </row>
    <row r="108" spans="1:5" ht="12.75">
      <c r="A108" s="57" t="s">
        <v>87</v>
      </c>
      <c r="B108" s="63">
        <v>5000</v>
      </c>
      <c r="C108" s="63">
        <v>5186</v>
      </c>
      <c r="D108" s="6">
        <v>2775.7</v>
      </c>
      <c r="E108" s="6">
        <f t="shared" si="6"/>
        <v>53.52294639413806</v>
      </c>
    </row>
    <row r="109" spans="1:5" ht="12.75">
      <c r="A109" s="57" t="s">
        <v>88</v>
      </c>
      <c r="B109" s="44">
        <v>4200</v>
      </c>
      <c r="C109" s="44">
        <v>4200</v>
      </c>
      <c r="D109" s="71">
        <v>3768.9</v>
      </c>
      <c r="E109" s="6">
        <f t="shared" si="6"/>
        <v>89.73571428571428</v>
      </c>
    </row>
    <row r="110" spans="1:5" ht="13.5" thickBot="1">
      <c r="A110" s="101" t="s">
        <v>174</v>
      </c>
      <c r="B110" s="64">
        <v>31096</v>
      </c>
      <c r="C110" s="64">
        <v>33537</v>
      </c>
      <c r="D110" s="71">
        <v>27246.1</v>
      </c>
      <c r="E110" s="6">
        <f t="shared" si="6"/>
        <v>81.24191191817992</v>
      </c>
    </row>
    <row r="111" spans="1:5" ht="13.5" thickBot="1">
      <c r="A111" s="54" t="s">
        <v>152</v>
      </c>
      <c r="B111" s="42">
        <f>SUM(B112:B116)</f>
        <v>15450</v>
      </c>
      <c r="C111" s="42">
        <f>SUM(C112:C116)</f>
        <v>18101</v>
      </c>
      <c r="D111" s="15">
        <f>SUM(D112:D116)</f>
        <v>16205.7</v>
      </c>
      <c r="E111" s="15">
        <f>D111/C111*100</f>
        <v>89.52930777305122</v>
      </c>
    </row>
    <row r="112" spans="1:5" s="29" customFormat="1" ht="12.75">
      <c r="A112" s="59" t="s">
        <v>128</v>
      </c>
      <c r="B112" s="66">
        <v>100</v>
      </c>
      <c r="C112" s="66">
        <v>100</v>
      </c>
      <c r="D112" s="31">
        <v>1.3</v>
      </c>
      <c r="E112" s="6">
        <f>D112/C112*100</f>
        <v>1.3</v>
      </c>
    </row>
    <row r="113" spans="1:5" s="29" customFormat="1" ht="12.75">
      <c r="A113" s="59" t="s">
        <v>32</v>
      </c>
      <c r="B113" s="65">
        <v>100</v>
      </c>
      <c r="C113" s="65">
        <v>100</v>
      </c>
      <c r="D113" s="31">
        <v>45.7</v>
      </c>
      <c r="E113" s="6">
        <f t="shared" si="6"/>
        <v>45.7</v>
      </c>
    </row>
    <row r="114" spans="1:5" s="29" customFormat="1" ht="12.75">
      <c r="A114" s="59" t="s">
        <v>33</v>
      </c>
      <c r="B114" s="47">
        <v>5075</v>
      </c>
      <c r="C114" s="47">
        <v>5075</v>
      </c>
      <c r="D114" s="6">
        <v>3863.9</v>
      </c>
      <c r="E114" s="6">
        <f t="shared" si="6"/>
        <v>76.13596059113301</v>
      </c>
    </row>
    <row r="115" spans="1:5" s="29" customFormat="1" ht="12.75">
      <c r="A115" s="60" t="s">
        <v>79</v>
      </c>
      <c r="B115" s="67">
        <v>70</v>
      </c>
      <c r="C115" s="67">
        <v>89</v>
      </c>
      <c r="D115" s="71">
        <v>57.2</v>
      </c>
      <c r="E115" s="6">
        <f t="shared" si="6"/>
        <v>64.26966292134831</v>
      </c>
    </row>
    <row r="116" spans="1:5" s="29" customFormat="1" ht="13.5" thickBot="1">
      <c r="A116" s="53" t="s">
        <v>175</v>
      </c>
      <c r="B116" s="52">
        <v>10105</v>
      </c>
      <c r="C116" s="52">
        <v>12737</v>
      </c>
      <c r="D116" s="109">
        <v>12237.6</v>
      </c>
      <c r="E116" s="6">
        <f t="shared" si="6"/>
        <v>96.07913951479941</v>
      </c>
    </row>
    <row r="117" spans="1:6" ht="13.5" thickBot="1">
      <c r="A117" s="54" t="s">
        <v>62</v>
      </c>
      <c r="B117" s="42">
        <f>SUM(B118:B121)</f>
        <v>35885</v>
      </c>
      <c r="C117" s="42">
        <f>SUM(C118:C121)</f>
        <v>37302</v>
      </c>
      <c r="D117" s="42">
        <f>SUM(D118:D121)</f>
        <v>37020.299999999996</v>
      </c>
      <c r="E117" s="15">
        <f>D117/C117*100</f>
        <v>99.24481261058386</v>
      </c>
      <c r="F117" s="72"/>
    </row>
    <row r="118" spans="1:6" ht="12.75">
      <c r="A118" s="56" t="s">
        <v>89</v>
      </c>
      <c r="B118" s="68">
        <v>5408</v>
      </c>
      <c r="C118" s="68">
        <v>5825</v>
      </c>
      <c r="D118" s="13">
        <v>5802.6</v>
      </c>
      <c r="E118" s="6">
        <f t="shared" si="6"/>
        <v>99.61545064377682</v>
      </c>
      <c r="F118" s="72"/>
    </row>
    <row r="119" spans="1:5" ht="12.75">
      <c r="A119" s="55" t="s">
        <v>12</v>
      </c>
      <c r="B119" s="69">
        <v>0</v>
      </c>
      <c r="C119" s="69">
        <v>1000</v>
      </c>
      <c r="D119" s="6">
        <v>1000</v>
      </c>
      <c r="E119" s="6">
        <v>0</v>
      </c>
    </row>
    <row r="120" spans="1:5" ht="12.75">
      <c r="A120" s="61" t="s">
        <v>15</v>
      </c>
      <c r="B120" s="69">
        <v>22575</v>
      </c>
      <c r="C120" s="69">
        <v>22575</v>
      </c>
      <c r="D120" s="6">
        <v>22517.5</v>
      </c>
      <c r="E120" s="6">
        <f t="shared" si="6"/>
        <v>99.7452934662237</v>
      </c>
    </row>
    <row r="121" spans="1:5" ht="13.5" thickBot="1">
      <c r="A121" s="53" t="s">
        <v>16</v>
      </c>
      <c r="B121" s="69">
        <v>7902</v>
      </c>
      <c r="C121" s="69">
        <v>7902</v>
      </c>
      <c r="D121" s="71">
        <v>7700.2</v>
      </c>
      <c r="E121" s="6">
        <f t="shared" si="6"/>
        <v>97.44621614781069</v>
      </c>
    </row>
    <row r="122" spans="1:5" ht="13.5" thickBot="1">
      <c r="A122" s="54" t="s">
        <v>63</v>
      </c>
      <c r="B122" s="42">
        <f>SUM(B123:B125)</f>
        <v>607</v>
      </c>
      <c r="C122" s="42">
        <f>SUM(C123:C125)</f>
        <v>618</v>
      </c>
      <c r="D122" s="42">
        <f>SUM(D123:D125)</f>
        <v>594.7</v>
      </c>
      <c r="E122" s="15">
        <f>D122/C122*100</f>
        <v>96.22977346278317</v>
      </c>
    </row>
    <row r="123" spans="1:5" ht="12.75">
      <c r="A123" s="56" t="s">
        <v>13</v>
      </c>
      <c r="B123" s="62">
        <v>607</v>
      </c>
      <c r="C123" s="110">
        <v>618</v>
      </c>
      <c r="D123" s="30">
        <v>589.2</v>
      </c>
      <c r="E123" s="13">
        <f t="shared" si="6"/>
        <v>95.33980582524273</v>
      </c>
    </row>
    <row r="124" spans="1:5" ht="12.75">
      <c r="A124" s="61" t="s">
        <v>176</v>
      </c>
      <c r="B124" s="102">
        <v>0</v>
      </c>
      <c r="C124" s="111">
        <v>0</v>
      </c>
      <c r="D124" s="31">
        <v>0</v>
      </c>
      <c r="E124" s="13">
        <v>0</v>
      </c>
    </row>
    <row r="125" spans="1:5" ht="13.5" thickBot="1">
      <c r="A125" s="53" t="s">
        <v>54</v>
      </c>
      <c r="B125" s="64">
        <v>0</v>
      </c>
      <c r="C125" s="112">
        <v>0</v>
      </c>
      <c r="D125" s="89">
        <v>5.5</v>
      </c>
      <c r="E125" s="6">
        <v>0</v>
      </c>
    </row>
    <row r="126" spans="1:5" ht="13.5" thickBot="1">
      <c r="A126" s="54" t="s">
        <v>153</v>
      </c>
      <c r="B126" s="42">
        <f>SUM(B127:B137)</f>
        <v>49192</v>
      </c>
      <c r="C126" s="42">
        <f>SUM(C127:C137)</f>
        <v>94448</v>
      </c>
      <c r="D126" s="42">
        <f>SUM(D127:D137)</f>
        <v>78807.09599999999</v>
      </c>
      <c r="E126" s="85">
        <f>D126/C126*100</f>
        <v>83.43966627138742</v>
      </c>
    </row>
    <row r="127" spans="1:5" ht="12.75">
      <c r="A127" s="56" t="s">
        <v>155</v>
      </c>
      <c r="B127" s="62">
        <v>1816</v>
      </c>
      <c r="C127" s="62">
        <v>2106</v>
      </c>
      <c r="D127" s="115">
        <v>2128.9</v>
      </c>
      <c r="E127" s="91">
        <f t="shared" si="6"/>
        <v>101.08736942070276</v>
      </c>
    </row>
    <row r="128" spans="1:5" ht="12.75">
      <c r="A128" s="55" t="s">
        <v>154</v>
      </c>
      <c r="B128" s="44">
        <v>1800</v>
      </c>
      <c r="C128" s="44">
        <v>120</v>
      </c>
      <c r="D128" s="113">
        <v>4</v>
      </c>
      <c r="E128" s="6">
        <f t="shared" si="6"/>
        <v>3.3333333333333335</v>
      </c>
    </row>
    <row r="129" spans="1:5" ht="12.75">
      <c r="A129" s="55" t="s">
        <v>83</v>
      </c>
      <c r="B129" s="44">
        <v>2000</v>
      </c>
      <c r="C129" s="44">
        <v>2000</v>
      </c>
      <c r="D129" s="113">
        <v>1978.6</v>
      </c>
      <c r="E129" s="6">
        <f t="shared" si="6"/>
        <v>98.92999999999999</v>
      </c>
    </row>
    <row r="130" spans="1:5" ht="12.75">
      <c r="A130" s="55" t="s">
        <v>84</v>
      </c>
      <c r="B130" s="44">
        <v>2576</v>
      </c>
      <c r="C130" s="44">
        <v>37769</v>
      </c>
      <c r="D130" s="113">
        <v>29233</v>
      </c>
      <c r="E130" s="6">
        <f t="shared" si="6"/>
        <v>77.39945457915222</v>
      </c>
    </row>
    <row r="131" spans="1:5" ht="12.75">
      <c r="A131" s="55" t="s">
        <v>129</v>
      </c>
      <c r="B131" s="44">
        <v>20000</v>
      </c>
      <c r="C131" s="44">
        <v>20000</v>
      </c>
      <c r="D131" s="113">
        <v>18480.9</v>
      </c>
      <c r="E131" s="6">
        <f t="shared" si="6"/>
        <v>92.40450000000001</v>
      </c>
    </row>
    <row r="132" spans="1:5" ht="12.75">
      <c r="A132" s="55" t="s">
        <v>85</v>
      </c>
      <c r="B132" s="44">
        <v>0</v>
      </c>
      <c r="C132" s="44">
        <v>0</v>
      </c>
      <c r="D132" s="113">
        <v>0</v>
      </c>
      <c r="E132" s="6">
        <v>0</v>
      </c>
    </row>
    <row r="133" spans="1:5" ht="12.75">
      <c r="A133" s="55" t="s">
        <v>26</v>
      </c>
      <c r="B133" s="44">
        <v>2500</v>
      </c>
      <c r="C133" s="44">
        <v>2500</v>
      </c>
      <c r="D133" s="113">
        <v>367.7</v>
      </c>
      <c r="E133" s="88">
        <f t="shared" si="6"/>
        <v>14.707999999999998</v>
      </c>
    </row>
    <row r="134" spans="1:5" ht="13.5" thickBot="1">
      <c r="A134" s="58" t="s">
        <v>27</v>
      </c>
      <c r="B134" s="52">
        <v>3500</v>
      </c>
      <c r="C134" s="52">
        <v>3500</v>
      </c>
      <c r="D134" s="114">
        <v>750</v>
      </c>
      <c r="E134" s="88">
        <f t="shared" si="6"/>
        <v>21.428571428571427</v>
      </c>
    </row>
    <row r="135" spans="1:5" ht="12.75">
      <c r="A135" s="116" t="s">
        <v>60</v>
      </c>
      <c r="B135" s="23" t="s">
        <v>50</v>
      </c>
      <c r="C135" s="23" t="s">
        <v>51</v>
      </c>
      <c r="D135" s="23" t="s">
        <v>52</v>
      </c>
      <c r="E135" s="23" t="s">
        <v>122</v>
      </c>
    </row>
    <row r="136" spans="1:5" ht="13.5" thickBot="1">
      <c r="A136" s="117"/>
      <c r="B136" s="24" t="s">
        <v>133</v>
      </c>
      <c r="C136" s="24" t="s">
        <v>133</v>
      </c>
      <c r="D136" s="24" t="s">
        <v>181</v>
      </c>
      <c r="E136" s="24" t="s">
        <v>123</v>
      </c>
    </row>
    <row r="137" spans="1:5" ht="12.75">
      <c r="A137" s="26" t="s">
        <v>37</v>
      </c>
      <c r="B137" s="84">
        <f>SUM(B138:B153)</f>
        <v>15000</v>
      </c>
      <c r="C137" s="84">
        <f>SUM(C138:C153)</f>
        <v>26453</v>
      </c>
      <c r="D137" s="84">
        <f>SUM(D138:D153)</f>
        <v>25863.996</v>
      </c>
      <c r="E137" s="90">
        <f aca="true" t="shared" si="7" ref="E137:E176">D137/C137*100</f>
        <v>97.77339432200506</v>
      </c>
    </row>
    <row r="138" spans="1:5" ht="12.75">
      <c r="A138" s="4" t="s">
        <v>94</v>
      </c>
      <c r="B138" s="25">
        <v>800</v>
      </c>
      <c r="C138" s="25">
        <v>800</v>
      </c>
      <c r="D138" s="44">
        <v>799.9</v>
      </c>
      <c r="E138" s="6">
        <f t="shared" si="7"/>
        <v>99.9875</v>
      </c>
    </row>
    <row r="139" spans="1:5" ht="12.75">
      <c r="A139" s="4" t="s">
        <v>95</v>
      </c>
      <c r="B139" s="25">
        <v>600</v>
      </c>
      <c r="C139" s="25">
        <v>3519</v>
      </c>
      <c r="D139" s="44">
        <v>3519.6</v>
      </c>
      <c r="E139" s="6">
        <f t="shared" si="7"/>
        <v>100.01705029838021</v>
      </c>
    </row>
    <row r="140" spans="1:5" ht="12.75">
      <c r="A140" s="4" t="s">
        <v>96</v>
      </c>
      <c r="B140" s="25">
        <v>800</v>
      </c>
      <c r="C140" s="25">
        <v>800</v>
      </c>
      <c r="D140" s="44">
        <v>799.4</v>
      </c>
      <c r="E140" s="6">
        <f t="shared" si="7"/>
        <v>99.925</v>
      </c>
    </row>
    <row r="141" spans="1:5" ht="12.75">
      <c r="A141" s="4" t="s">
        <v>97</v>
      </c>
      <c r="B141" s="25">
        <v>800</v>
      </c>
      <c r="C141" s="25">
        <v>1300</v>
      </c>
      <c r="D141" s="44">
        <v>1299.6</v>
      </c>
      <c r="E141" s="6">
        <f>D141/C141*100</f>
        <v>99.96923076923076</v>
      </c>
    </row>
    <row r="142" spans="1:5" ht="12.75">
      <c r="A142" s="4" t="s">
        <v>98</v>
      </c>
      <c r="B142" s="25">
        <v>700</v>
      </c>
      <c r="C142" s="25">
        <v>700</v>
      </c>
      <c r="D142" s="44">
        <v>699.9</v>
      </c>
      <c r="E142" s="6">
        <f t="shared" si="7"/>
        <v>99.98571428571428</v>
      </c>
    </row>
    <row r="143" spans="1:5" ht="12.75">
      <c r="A143" s="4" t="s">
        <v>99</v>
      </c>
      <c r="B143" s="25">
        <v>700</v>
      </c>
      <c r="C143" s="25">
        <v>1300</v>
      </c>
      <c r="D143" s="44">
        <v>1300</v>
      </c>
      <c r="E143" s="6">
        <f t="shared" si="7"/>
        <v>100</v>
      </c>
    </row>
    <row r="144" spans="1:5" ht="12.75">
      <c r="A144" s="4" t="s">
        <v>100</v>
      </c>
      <c r="B144" s="25">
        <v>700</v>
      </c>
      <c r="C144" s="25">
        <v>700</v>
      </c>
      <c r="D144" s="44">
        <v>698.9</v>
      </c>
      <c r="E144" s="6">
        <f t="shared" si="7"/>
        <v>99.84285714285714</v>
      </c>
    </row>
    <row r="145" spans="1:5" ht="12.75">
      <c r="A145" s="4" t="s">
        <v>101</v>
      </c>
      <c r="B145" s="25">
        <v>700</v>
      </c>
      <c r="C145" s="25">
        <v>1000</v>
      </c>
      <c r="D145" s="44">
        <v>999.9</v>
      </c>
      <c r="E145" s="6">
        <f t="shared" si="7"/>
        <v>99.99</v>
      </c>
    </row>
    <row r="146" spans="1:5" ht="12.75">
      <c r="A146" s="4" t="s">
        <v>102</v>
      </c>
      <c r="B146" s="25">
        <v>700</v>
      </c>
      <c r="C146" s="25">
        <v>700</v>
      </c>
      <c r="D146" s="44">
        <v>700</v>
      </c>
      <c r="E146" s="6">
        <f t="shared" si="7"/>
        <v>100</v>
      </c>
    </row>
    <row r="147" spans="1:5" ht="12.75">
      <c r="A147" s="4" t="s">
        <v>57</v>
      </c>
      <c r="B147" s="25">
        <v>400</v>
      </c>
      <c r="C147" s="25">
        <v>400</v>
      </c>
      <c r="D147" s="44">
        <v>399.696</v>
      </c>
      <c r="E147" s="6">
        <v>0</v>
      </c>
    </row>
    <row r="148" spans="1:5" ht="12.75">
      <c r="A148" s="4" t="s">
        <v>103</v>
      </c>
      <c r="B148" s="25">
        <v>1800</v>
      </c>
      <c r="C148" s="25">
        <v>1800</v>
      </c>
      <c r="D148" s="44">
        <v>1793.4</v>
      </c>
      <c r="E148" s="6">
        <f t="shared" si="7"/>
        <v>99.63333333333334</v>
      </c>
    </row>
    <row r="149" spans="1:5" ht="12.75">
      <c r="A149" s="4" t="s">
        <v>104</v>
      </c>
      <c r="B149" s="25">
        <v>500</v>
      </c>
      <c r="C149" s="25">
        <v>500</v>
      </c>
      <c r="D149" s="44">
        <v>499.6</v>
      </c>
      <c r="E149" s="6">
        <f t="shared" si="7"/>
        <v>99.92000000000002</v>
      </c>
    </row>
    <row r="150" spans="1:5" ht="12.75">
      <c r="A150" s="4" t="s">
        <v>70</v>
      </c>
      <c r="B150" s="25">
        <v>750</v>
      </c>
      <c r="C150" s="25">
        <v>750</v>
      </c>
      <c r="D150" s="44">
        <v>749.7</v>
      </c>
      <c r="E150" s="6">
        <f t="shared" si="7"/>
        <v>99.96000000000001</v>
      </c>
    </row>
    <row r="151" spans="1:5" ht="12.75">
      <c r="A151" s="4" t="s">
        <v>58</v>
      </c>
      <c r="B151" s="25">
        <v>100</v>
      </c>
      <c r="C151" s="25">
        <v>100</v>
      </c>
      <c r="D151" s="44">
        <v>92.7</v>
      </c>
      <c r="E151" s="6">
        <f t="shared" si="7"/>
        <v>92.7</v>
      </c>
    </row>
    <row r="152" spans="1:5" ht="12.75">
      <c r="A152" s="4" t="s">
        <v>177</v>
      </c>
      <c r="B152" s="25">
        <v>1650</v>
      </c>
      <c r="C152" s="25">
        <v>1650</v>
      </c>
      <c r="D152" s="44">
        <v>1648.8</v>
      </c>
      <c r="E152" s="6">
        <f t="shared" si="7"/>
        <v>99.92727272727272</v>
      </c>
    </row>
    <row r="153" spans="1:5" ht="13.5" thickBot="1">
      <c r="A153" s="5" t="s">
        <v>115</v>
      </c>
      <c r="B153" s="45">
        <v>3300</v>
      </c>
      <c r="C153" s="45">
        <v>10434</v>
      </c>
      <c r="D153" s="52">
        <v>9862.9</v>
      </c>
      <c r="E153" s="6">
        <f t="shared" si="7"/>
        <v>94.52654782442016</v>
      </c>
    </row>
    <row r="154" spans="1:5" ht="13.5" thickBot="1">
      <c r="A154" s="22" t="s">
        <v>36</v>
      </c>
      <c r="B154" s="42">
        <f>SUM(B155:B158)</f>
        <v>5754</v>
      </c>
      <c r="C154" s="42">
        <f>SUM(C155:C158)</f>
        <v>5754</v>
      </c>
      <c r="D154" s="42">
        <f>SUM(D155:D158)</f>
        <v>5252.7</v>
      </c>
      <c r="E154" s="15">
        <f>D154/C154*100</f>
        <v>91.28779979144942</v>
      </c>
    </row>
    <row r="155" spans="1:5" ht="12.75">
      <c r="A155" s="3" t="s">
        <v>64</v>
      </c>
      <c r="B155" s="43">
        <v>1600</v>
      </c>
      <c r="C155" s="43">
        <v>1600</v>
      </c>
      <c r="D155" s="6">
        <v>1476</v>
      </c>
      <c r="E155" s="13">
        <f t="shared" si="7"/>
        <v>92.25</v>
      </c>
    </row>
    <row r="156" spans="1:5" ht="12.75">
      <c r="A156" s="9" t="s">
        <v>55</v>
      </c>
      <c r="B156" s="25">
        <v>0</v>
      </c>
      <c r="C156" s="25">
        <v>0</v>
      </c>
      <c r="D156" s="6">
        <v>0</v>
      </c>
      <c r="E156" s="6">
        <v>0</v>
      </c>
    </row>
    <row r="157" spans="1:7" ht="12.75">
      <c r="A157" s="4" t="s">
        <v>38</v>
      </c>
      <c r="B157" s="25">
        <v>3100</v>
      </c>
      <c r="C157" s="25">
        <v>3100</v>
      </c>
      <c r="D157" s="44">
        <v>2818.4</v>
      </c>
      <c r="E157" s="6">
        <f t="shared" si="7"/>
        <v>90.91612903225807</v>
      </c>
      <c r="G157" s="36"/>
    </row>
    <row r="158" spans="1:7" ht="13.5" thickBot="1">
      <c r="A158" s="5" t="s">
        <v>39</v>
      </c>
      <c r="B158" s="45">
        <v>1054</v>
      </c>
      <c r="C158" s="45">
        <v>1054</v>
      </c>
      <c r="D158" s="46">
        <v>958.3</v>
      </c>
      <c r="E158" s="6">
        <f t="shared" si="7"/>
        <v>90.9203036053131</v>
      </c>
      <c r="G158" s="36"/>
    </row>
    <row r="159" spans="1:7" ht="13.5" thickBot="1">
      <c r="A159" s="27" t="s">
        <v>65</v>
      </c>
      <c r="B159" s="15">
        <f>SUM(B160:B172)</f>
        <v>157041</v>
      </c>
      <c r="C159" s="15">
        <f>SUM(C160:C172)</f>
        <v>172036</v>
      </c>
      <c r="D159" s="41">
        <f>SUM(D160:D172)</f>
        <v>158025</v>
      </c>
      <c r="E159" s="15">
        <f>D159/C159*100</f>
        <v>91.85577437280568</v>
      </c>
      <c r="G159" s="37"/>
    </row>
    <row r="160" spans="1:7" ht="12.75">
      <c r="A160" s="94" t="s">
        <v>17</v>
      </c>
      <c r="B160" s="12">
        <v>15717</v>
      </c>
      <c r="C160" s="115">
        <v>17524</v>
      </c>
      <c r="D160" s="12">
        <v>17523.6</v>
      </c>
      <c r="E160" s="12">
        <f t="shared" si="7"/>
        <v>99.99771741611502</v>
      </c>
      <c r="G160" s="37"/>
    </row>
    <row r="161" spans="1:7" ht="12.75">
      <c r="A161" s="80" t="s">
        <v>71</v>
      </c>
      <c r="B161" s="6">
        <v>1000</v>
      </c>
      <c r="C161" s="126">
        <v>1790</v>
      </c>
      <c r="D161" s="13">
        <v>1790</v>
      </c>
      <c r="E161" s="6">
        <f t="shared" si="7"/>
        <v>100</v>
      </c>
      <c r="G161" s="37"/>
    </row>
    <row r="162" spans="1:5" ht="12.75">
      <c r="A162" s="95" t="s">
        <v>139</v>
      </c>
      <c r="B162" s="6">
        <v>9010</v>
      </c>
      <c r="C162" s="113">
        <v>9010</v>
      </c>
      <c r="D162" s="6">
        <v>0</v>
      </c>
      <c r="E162" s="6">
        <f t="shared" si="7"/>
        <v>0</v>
      </c>
    </row>
    <row r="163" spans="1:5" ht="12.75">
      <c r="A163" s="95" t="s">
        <v>185</v>
      </c>
      <c r="B163" s="6">
        <v>0</v>
      </c>
      <c r="C163" s="113">
        <v>195</v>
      </c>
      <c r="D163" s="6">
        <v>195</v>
      </c>
      <c r="E163" s="6">
        <f t="shared" si="7"/>
        <v>100</v>
      </c>
    </row>
    <row r="164" spans="1:5" ht="12.75">
      <c r="A164" s="95" t="s">
        <v>186</v>
      </c>
      <c r="B164" s="6">
        <v>0</v>
      </c>
      <c r="C164" s="113">
        <v>571</v>
      </c>
      <c r="D164" s="6">
        <v>570.6</v>
      </c>
      <c r="E164" s="6">
        <f t="shared" si="7"/>
        <v>99.92994746059544</v>
      </c>
    </row>
    <row r="165" spans="1:5" ht="12.75">
      <c r="A165" s="78" t="s">
        <v>18</v>
      </c>
      <c r="B165" s="6">
        <v>3778</v>
      </c>
      <c r="C165" s="113">
        <v>6102</v>
      </c>
      <c r="D165" s="6">
        <v>6101.8</v>
      </c>
      <c r="E165" s="6">
        <f t="shared" si="7"/>
        <v>99.99672238610292</v>
      </c>
    </row>
    <row r="166" spans="1:5" ht="12.75">
      <c r="A166" s="78" t="s">
        <v>178</v>
      </c>
      <c r="B166" s="6">
        <v>0</v>
      </c>
      <c r="C166" s="6">
        <v>5000</v>
      </c>
      <c r="D166" s="6">
        <v>0</v>
      </c>
      <c r="E166" s="6">
        <v>0</v>
      </c>
    </row>
    <row r="167" spans="1:5" ht="12.75">
      <c r="A167" s="78" t="s">
        <v>19</v>
      </c>
      <c r="B167" s="6">
        <v>24612</v>
      </c>
      <c r="C167" s="113">
        <v>25548</v>
      </c>
      <c r="D167" s="6">
        <v>25548</v>
      </c>
      <c r="E167" s="6">
        <f t="shared" si="7"/>
        <v>100</v>
      </c>
    </row>
    <row r="168" spans="1:5" ht="12.75">
      <c r="A168" s="78" t="s">
        <v>20</v>
      </c>
      <c r="B168" s="6">
        <v>86700</v>
      </c>
      <c r="C168" s="113">
        <v>88900</v>
      </c>
      <c r="D168" s="6">
        <v>88900</v>
      </c>
      <c r="E168" s="6">
        <f t="shared" si="7"/>
        <v>100</v>
      </c>
    </row>
    <row r="169" spans="1:5" ht="12.75">
      <c r="A169" s="4" t="s">
        <v>179</v>
      </c>
      <c r="B169" s="6">
        <v>0</v>
      </c>
      <c r="C169" s="113">
        <v>0</v>
      </c>
      <c r="D169" s="6">
        <v>0</v>
      </c>
      <c r="E169" s="6">
        <v>0</v>
      </c>
    </row>
    <row r="170" spans="1:5" ht="12.75">
      <c r="A170" s="78" t="s">
        <v>21</v>
      </c>
      <c r="B170" s="6">
        <v>16224</v>
      </c>
      <c r="C170" s="113">
        <v>17396</v>
      </c>
      <c r="D170" s="6">
        <v>17396</v>
      </c>
      <c r="E170" s="6">
        <v>0</v>
      </c>
    </row>
    <row r="171" spans="1:5" ht="12.75">
      <c r="A171" s="78" t="s">
        <v>130</v>
      </c>
      <c r="B171" s="6">
        <v>0</v>
      </c>
      <c r="C171" s="124">
        <v>0</v>
      </c>
      <c r="D171" s="6">
        <v>0</v>
      </c>
      <c r="E171" s="6">
        <v>0</v>
      </c>
    </row>
    <row r="172" spans="1:5" ht="13.5" thickBot="1">
      <c r="A172" s="96" t="s">
        <v>53</v>
      </c>
      <c r="B172" s="89">
        <v>0</v>
      </c>
      <c r="C172" s="125">
        <v>0</v>
      </c>
      <c r="D172" s="6">
        <v>0</v>
      </c>
      <c r="E172" s="6">
        <v>0</v>
      </c>
    </row>
    <row r="173" spans="1:5" ht="13.5" thickBot="1">
      <c r="A173" s="14" t="s">
        <v>156</v>
      </c>
      <c r="B173" s="41">
        <f>SUM(B174:B177)</f>
        <v>76671</v>
      </c>
      <c r="C173" s="41">
        <f>SUM(C174:C177)</f>
        <v>109006</v>
      </c>
      <c r="D173" s="15">
        <f>SUM(D174:D177)</f>
        <v>109005.1</v>
      </c>
      <c r="E173" s="15">
        <f>D173/C173*100</f>
        <v>99.99917435737483</v>
      </c>
    </row>
    <row r="174" spans="1:5" ht="12.75">
      <c r="A174" s="3" t="s">
        <v>6</v>
      </c>
      <c r="B174" s="43">
        <v>46027</v>
      </c>
      <c r="C174" s="12">
        <v>46318</v>
      </c>
      <c r="D174" s="12">
        <v>46318</v>
      </c>
      <c r="E174" s="13">
        <f t="shared" si="7"/>
        <v>100</v>
      </c>
    </row>
    <row r="175" spans="1:5" ht="12.75">
      <c r="A175" s="127" t="s">
        <v>187</v>
      </c>
      <c r="B175" s="25">
        <v>0</v>
      </c>
      <c r="C175" s="6">
        <v>18134</v>
      </c>
      <c r="D175" s="13">
        <v>18133.1</v>
      </c>
      <c r="E175" s="6">
        <f t="shared" si="7"/>
        <v>99.99503694717106</v>
      </c>
    </row>
    <row r="176" spans="1:5" ht="12.75">
      <c r="A176" s="4" t="s">
        <v>131</v>
      </c>
      <c r="B176" s="25">
        <v>30644</v>
      </c>
      <c r="C176" s="6">
        <v>40054</v>
      </c>
      <c r="D176" s="6">
        <v>40054</v>
      </c>
      <c r="E176" s="6">
        <f t="shared" si="7"/>
        <v>100</v>
      </c>
    </row>
    <row r="177" spans="1:5" ht="13.5" thickBot="1">
      <c r="A177" s="4" t="s">
        <v>132</v>
      </c>
      <c r="B177" s="25">
        <v>0</v>
      </c>
      <c r="C177" s="6">
        <v>4500</v>
      </c>
      <c r="D177" s="6">
        <v>4500</v>
      </c>
      <c r="E177" s="6">
        <v>0</v>
      </c>
    </row>
    <row r="178" spans="1:5" ht="13.5" thickBot="1">
      <c r="A178" s="14" t="s">
        <v>14</v>
      </c>
      <c r="B178" s="15">
        <f>B173+B159+B154+B126+B122+B117+B111+B106+B105+B99+B86+B57+B49+B48+B42+B43+B18+B6+B182+B183</f>
        <v>2120940</v>
      </c>
      <c r="C178" s="15">
        <f>C173+C159+C154+C126+C122+C117+C111+C106+C105+C99+C86+C57+C49+C48+C42+C43+C18+C6+C181+C182+C183</f>
        <v>2120663.8</v>
      </c>
      <c r="D178" s="15">
        <f>D173+D159+D154+D126+D122+D117+D111+D106+D105+D99+D86+D57+D49+D48+D42+D43+D18+D6+D182+D183</f>
        <v>1441004.496</v>
      </c>
      <c r="E178" s="85">
        <f>D178/C178*100</f>
        <v>67.95063394772902</v>
      </c>
    </row>
    <row r="179" spans="1:5" ht="13.5" thickBot="1">
      <c r="A179" s="2" t="s">
        <v>7</v>
      </c>
      <c r="B179" s="73">
        <v>878182</v>
      </c>
      <c r="C179" s="73">
        <v>958685</v>
      </c>
      <c r="D179" s="104"/>
      <c r="E179" s="38"/>
    </row>
    <row r="180" spans="1:5" ht="13.5" thickBot="1">
      <c r="A180" s="2" t="s">
        <v>8</v>
      </c>
      <c r="B180" s="73">
        <v>891598</v>
      </c>
      <c r="C180" s="73">
        <v>793087</v>
      </c>
      <c r="D180" s="104"/>
      <c r="E180" s="38"/>
    </row>
    <row r="181" spans="1:5" ht="13.5" thickBot="1">
      <c r="A181" s="2" t="s">
        <v>149</v>
      </c>
      <c r="B181" s="39">
        <v>0</v>
      </c>
      <c r="C181" s="39">
        <v>17731.8</v>
      </c>
      <c r="D181" s="105"/>
      <c r="E181" s="82"/>
    </row>
    <row r="182" spans="1:5" ht="13.5" thickBot="1">
      <c r="A182" s="2" t="s">
        <v>148</v>
      </c>
      <c r="B182" s="39">
        <v>1160</v>
      </c>
      <c r="C182" s="39">
        <v>1160</v>
      </c>
      <c r="D182" s="106"/>
      <c r="E182" s="82"/>
    </row>
    <row r="183" spans="1:5" ht="13.5" thickBot="1">
      <c r="A183" s="2" t="s">
        <v>111</v>
      </c>
      <c r="B183" s="39">
        <v>350000</v>
      </c>
      <c r="C183" s="39">
        <v>350000</v>
      </c>
      <c r="D183" s="103"/>
      <c r="E183" s="82"/>
    </row>
    <row r="184" spans="1:5" ht="12.75">
      <c r="A184" s="7"/>
      <c r="B184" s="32"/>
      <c r="C184" s="32"/>
      <c r="D184" s="33"/>
      <c r="E184" s="50"/>
    </row>
    <row r="185" spans="1:5" ht="12.75">
      <c r="A185" s="35" t="s">
        <v>76</v>
      </c>
      <c r="B185" s="34" t="s">
        <v>90</v>
      </c>
      <c r="C185" t="s">
        <v>77</v>
      </c>
      <c r="E185" s="51"/>
    </row>
    <row r="186" spans="1:5" ht="12.75">
      <c r="A186" s="1"/>
      <c r="B186" s="34" t="s">
        <v>144</v>
      </c>
      <c r="C186" t="s">
        <v>109</v>
      </c>
      <c r="E186" s="51"/>
    </row>
    <row r="187" spans="1:5" ht="12.75">
      <c r="A187" s="7"/>
      <c r="B187" s="19"/>
      <c r="E187" s="51"/>
    </row>
    <row r="188" spans="1:5" ht="12.75">
      <c r="A188" s="1"/>
      <c r="B188" s="19"/>
      <c r="E188" s="51"/>
    </row>
    <row r="189" spans="1:5" ht="12.75">
      <c r="A189" s="1"/>
      <c r="B189" s="20"/>
      <c r="E189" s="51"/>
    </row>
    <row r="190" spans="1:5" ht="12.75">
      <c r="A190" s="1"/>
      <c r="E190" s="51"/>
    </row>
    <row r="191" ht="12.75">
      <c r="E191" s="51"/>
    </row>
    <row r="192" ht="12.75">
      <c r="E192" s="51"/>
    </row>
  </sheetData>
  <sheetProtection/>
  <mergeCells count="4">
    <mergeCell ref="A135:A136"/>
    <mergeCell ref="A1:E2"/>
    <mergeCell ref="A4:A5"/>
    <mergeCell ref="A55:A5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  <rowBreaks count="2" manualBreakCount="2">
    <brk id="54" max="4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8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Ing. Romana Matějková</cp:lastModifiedBy>
  <cp:lastPrinted>2012-03-27T07:02:57Z</cp:lastPrinted>
  <dcterms:created xsi:type="dcterms:W3CDTF">2002-04-08T12:47:06Z</dcterms:created>
  <dcterms:modified xsi:type="dcterms:W3CDTF">2012-03-29T07:59:29Z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2088845116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PreviousAdHocReviewCycleID">
    <vt:i4>2088845116</vt:i4>
  </property>
  <property fmtid="{D5CDD505-2E9C-101B-9397-08002B2CF9AE}" pid="7" name="_ReviewingToolsShownOnce">
    <vt:lpwstr/>
  </property>
</Properties>
</file>