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'List1'!$A$1:$H$190</definedName>
  </definedNames>
  <calcPr fullCalcOnLoad="1"/>
</workbook>
</file>

<file path=xl/sharedStrings.xml><?xml version="1.0" encoding="utf-8"?>
<sst xmlns="http://schemas.openxmlformats.org/spreadsheetml/2006/main" count="233" uniqueCount="189">
  <si>
    <t>dotace podporovaným sportům</t>
  </si>
  <si>
    <t>dotace sport.a zájmovým organizacím</t>
  </si>
  <si>
    <t>příspěvky Dobrovolným svazkům obcí</t>
  </si>
  <si>
    <t>ostatní výdaje</t>
  </si>
  <si>
    <t>platby daní a poplatků</t>
  </si>
  <si>
    <t>nákup pozemků</t>
  </si>
  <si>
    <t>Dopravní podnik měst CV a Jirkova a.s.</t>
  </si>
  <si>
    <t>z toho  :  běžné výdaje</t>
  </si>
  <si>
    <t xml:space="preserve">              kapitálové výdaje</t>
  </si>
  <si>
    <t>odbor SVaZ</t>
  </si>
  <si>
    <t>dotace SPŠ a Vyšší odborné škole</t>
  </si>
  <si>
    <t xml:space="preserve">finanční rezerva </t>
  </si>
  <si>
    <t xml:space="preserve">             investice</t>
  </si>
  <si>
    <t>úsek  požární ochrany - provoz</t>
  </si>
  <si>
    <t>VÝDAJE  CELKEM  :</t>
  </si>
  <si>
    <t>mzdové prostředky</t>
  </si>
  <si>
    <t>zdrav. a soc. pojištění</t>
  </si>
  <si>
    <t>Podkrušnohorský zoopark - provoz</t>
  </si>
  <si>
    <t>Městské lesy - provoz</t>
  </si>
  <si>
    <t>Technické služby města Chomutova - provoz</t>
  </si>
  <si>
    <t>Středisko knihov. a  kultur.služeb - provoz</t>
  </si>
  <si>
    <t>Mateřské školy - provoz</t>
  </si>
  <si>
    <t>Základ.školy - ul. Zahradní - provoz</t>
  </si>
  <si>
    <t>Základní umělecká škola - provoz</t>
  </si>
  <si>
    <t>08 - ODBOR KANCELÁŘ  TAJEMNÍKA</t>
  </si>
  <si>
    <t xml:space="preserve">                     - dotace na novou byt.jedn.</t>
  </si>
  <si>
    <t>nákup služeb /audit, rozpočtový výhled/</t>
  </si>
  <si>
    <t>Knihy, učebnice, tisk</t>
  </si>
  <si>
    <t>Poštovné</t>
  </si>
  <si>
    <t>Cestovné (tuzemské i zahraniční)</t>
  </si>
  <si>
    <t>Věcné dary</t>
  </si>
  <si>
    <t>Tiskové oddělení</t>
  </si>
  <si>
    <t>Správní činnosti</t>
  </si>
  <si>
    <t>Dopravní agendy</t>
  </si>
  <si>
    <t>18 - ORGANIZAČNÍ SLOŽKA - PRACOVNÍ SKUPINA</t>
  </si>
  <si>
    <t>FOND OPRAV majetku města</t>
  </si>
  <si>
    <t>mzdy</t>
  </si>
  <si>
    <t>pojištění SZP</t>
  </si>
  <si>
    <t>Sociální fond</t>
  </si>
  <si>
    <t xml:space="preserve">nákup materiálu </t>
  </si>
  <si>
    <t>voda</t>
  </si>
  <si>
    <t>teplo</t>
  </si>
  <si>
    <t>plyn</t>
  </si>
  <si>
    <t>elektrická energie</t>
  </si>
  <si>
    <t>nájemné</t>
  </si>
  <si>
    <t>dary obyvatelstvu - soutěž "zeleň"</t>
  </si>
  <si>
    <t>ostatní transfery - vratky min. léta</t>
  </si>
  <si>
    <t>nákup NIM - pasport zeleně - aktualizace</t>
  </si>
  <si>
    <t xml:space="preserve">Schválený </t>
  </si>
  <si>
    <t>Upravený</t>
  </si>
  <si>
    <t>Skutečnost</t>
  </si>
  <si>
    <t>finanční vypořádání minulých let</t>
  </si>
  <si>
    <t xml:space="preserve">                                         - provozní záloha</t>
  </si>
  <si>
    <t xml:space="preserve">                          - provozní záloha</t>
  </si>
  <si>
    <t>Kurzové ztráty</t>
  </si>
  <si>
    <t>Základní umělecká škola</t>
  </si>
  <si>
    <t xml:space="preserve">ORGANIZAČNÍ  JEDNOTKA  </t>
  </si>
  <si>
    <t xml:space="preserve">01 - ODBOR EKONOMIKY </t>
  </si>
  <si>
    <t xml:space="preserve">15 - MĚSTSKÁ  POLICIE </t>
  </si>
  <si>
    <t>16 - JEDN. SBORU DOBROVOL. HASIČŮ</t>
  </si>
  <si>
    <t xml:space="preserve">Pracovní skupina </t>
  </si>
  <si>
    <t>31 - PŘÍSPĚVKOVÉ  ORGANIZACE</t>
  </si>
  <si>
    <t>služby telekomunikací a radiokomunikací</t>
  </si>
  <si>
    <t>nákup kolků</t>
  </si>
  <si>
    <t>konzultační, poradenské služby</t>
  </si>
  <si>
    <t>Středisko knihov. a  kultur.služeb</t>
  </si>
  <si>
    <t>Podkrušnohorský zoopark - investice</t>
  </si>
  <si>
    <t>Krizové řízení</t>
  </si>
  <si>
    <t>Požadavek</t>
  </si>
  <si>
    <t>orj.</t>
  </si>
  <si>
    <t xml:space="preserve"> </t>
  </si>
  <si>
    <t>03 - PROJEKTY  EU</t>
  </si>
  <si>
    <t>Financování :</t>
  </si>
  <si>
    <t>služby peněžních ústavů (pojistné)</t>
  </si>
  <si>
    <t>Nákup služeb (Výbory, Komise)</t>
  </si>
  <si>
    <t>Pohoštění (Reprefond)</t>
  </si>
  <si>
    <t>Školení, vzdělávání</t>
  </si>
  <si>
    <t>Nákup služeb (stravné, lékařské prohlídky, ostatní)</t>
  </si>
  <si>
    <t>projektová dokumetace</t>
  </si>
  <si>
    <t>investiční akce (včetně oprav)</t>
  </si>
  <si>
    <t>z toho :  MMCH</t>
  </si>
  <si>
    <t xml:space="preserve">              Aktivní politika zaměstnanosti</t>
  </si>
  <si>
    <t xml:space="preserve">              volení členové ZM</t>
  </si>
  <si>
    <t>z toho  :  provoz  (včetně prevence kriminality)</t>
  </si>
  <si>
    <t xml:space="preserve">07-ODBOR ŠKOLSTVÍ </t>
  </si>
  <si>
    <t>sociální dávky - ÚZ 13306</t>
  </si>
  <si>
    <t>sociální dávky - příspevek na péči  ÚZ 13235</t>
  </si>
  <si>
    <t>Kultura - vnější vztahy</t>
  </si>
  <si>
    <t xml:space="preserve">05 - ODBOR STAVEBNÍ ÚŘAD A ŽIVOTNÍ PROSTŘEDÍ </t>
  </si>
  <si>
    <t xml:space="preserve">ZŠ  Zahradní </t>
  </si>
  <si>
    <t xml:space="preserve">ZŠ Na Příkopech </t>
  </si>
  <si>
    <t xml:space="preserve">ZŠ Kadaňská </t>
  </si>
  <si>
    <t>ZŠ Písečná</t>
  </si>
  <si>
    <t>ZŠ Hornická</t>
  </si>
  <si>
    <t>ZŠ Školní</t>
  </si>
  <si>
    <t>ZŠ Heyrovského</t>
  </si>
  <si>
    <t>ZŠ Březenecká</t>
  </si>
  <si>
    <t>ZŠaMŠ 17. listopadu</t>
  </si>
  <si>
    <t>Mateřska škola</t>
  </si>
  <si>
    <t>ZŠSaMŠ Palachova</t>
  </si>
  <si>
    <t>ZŠ a MŠ ul. 17. listopadu - provoz</t>
  </si>
  <si>
    <t>ZŠS a MŠ ul. Palachova - provoz</t>
  </si>
  <si>
    <t xml:space="preserve">                        - ul. Na Příkopech - provoz</t>
  </si>
  <si>
    <t xml:space="preserve">                        - ul. Kadaňská - provoz</t>
  </si>
  <si>
    <t xml:space="preserve">                       - ul. Písečná - provoz</t>
  </si>
  <si>
    <t xml:space="preserve">                      - ul. Hornická - provoz</t>
  </si>
  <si>
    <t xml:space="preserve">                      - ul. Školní - provoz</t>
  </si>
  <si>
    <t xml:space="preserve">                      - ul. Heyrovského - provoz</t>
  </si>
  <si>
    <t xml:space="preserve">                      - ul. Březenecká - provoz</t>
  </si>
  <si>
    <t>Odbor školství -plavání, ostatní položky</t>
  </si>
  <si>
    <t>výplata slev z kupní ceny pozemku</t>
  </si>
  <si>
    <t>Splátka půjčených FP (revolvingový úvěr)</t>
  </si>
  <si>
    <t>Projekt LINKS</t>
  </si>
  <si>
    <t>17 - ODBOR ROZVOJE  INVESTIC A MAJETKU MĚSTA</t>
  </si>
  <si>
    <t xml:space="preserve">              financování - splátka půjčených FP</t>
  </si>
  <si>
    <t>splátka úroků z úvěru IPRM</t>
  </si>
  <si>
    <t>provoz budov - běžné výdaje</t>
  </si>
  <si>
    <t>provoz budov - investiční výdaje</t>
  </si>
  <si>
    <t>Město  - ORIaMM</t>
  </si>
  <si>
    <t>08 - ODBOR KANCELÁŘ  TAJEMNÍKA - provoz budov a ICT</t>
  </si>
  <si>
    <t>ICT - běžné výdaje</t>
  </si>
  <si>
    <t>ICT - investice</t>
  </si>
  <si>
    <t>02 - ORIaMM - oddělení majetkoprávní</t>
  </si>
  <si>
    <t>neinvestič.půjčka /OS Světlo Kadań - K-centrum Chomutov/</t>
  </si>
  <si>
    <t>drobný hmotný majetek</t>
  </si>
  <si>
    <t>daň z příjmu právnických osob, DPH</t>
  </si>
  <si>
    <t>ostatní položky celkem (včetně záloh)</t>
  </si>
  <si>
    <t>Podkrušnohorský zoopark - půjčka investice - dofin. projektů</t>
  </si>
  <si>
    <r>
      <t xml:space="preserve">konzultační, poradenské a právní služby </t>
    </r>
    <r>
      <rPr>
        <i/>
        <sz val="8"/>
        <rFont val="Arial CE"/>
        <family val="0"/>
      </rPr>
      <t>(včetně CHB a.s.)</t>
    </r>
  </si>
  <si>
    <r>
      <t>oprava a údržba -  NP</t>
    </r>
    <r>
      <rPr>
        <i/>
        <sz val="8"/>
        <rFont val="Arial CE"/>
        <family val="0"/>
      </rPr>
      <t xml:space="preserve"> (včetně CHB a.s.) </t>
    </r>
  </si>
  <si>
    <r>
      <t xml:space="preserve">nákup služeb </t>
    </r>
    <r>
      <rPr>
        <i/>
        <sz val="8"/>
        <rFont val="Arial CE"/>
        <family val="0"/>
      </rPr>
      <t>(včetně CHB a.s.)</t>
    </r>
  </si>
  <si>
    <r>
      <t>platby daní a poplatků</t>
    </r>
    <r>
      <rPr>
        <i/>
        <sz val="8"/>
        <rFont val="Arial CE"/>
        <family val="0"/>
      </rPr>
      <t xml:space="preserve"> (včetně CHB a.s.)</t>
    </r>
  </si>
  <si>
    <t>SZM - služby a ostatní nákupy</t>
  </si>
  <si>
    <t>Návrh OE</t>
  </si>
  <si>
    <t>EPC Školy - energetické audity</t>
  </si>
  <si>
    <t xml:space="preserve">                       - ul. Písečná - investice</t>
  </si>
  <si>
    <t xml:space="preserve">Městské lesy - investice </t>
  </si>
  <si>
    <t>Středisko knihov. a  kultur.služeb - investice</t>
  </si>
  <si>
    <t>KULTURA A SPORT CHOMUTOV s.r.o.-provoz</t>
  </si>
  <si>
    <t>KULTURA A SPORT CHOMUTOV s.r.o.-investice</t>
  </si>
  <si>
    <t>volby  (včetně vyúčtování)</t>
  </si>
  <si>
    <t>ICT - projekty</t>
  </si>
  <si>
    <t>Rozdíl požadavku</t>
  </si>
  <si>
    <t>k SR</t>
  </si>
  <si>
    <t xml:space="preserve">             zdrav.a soc. pojištění (vč. náhrady mezd, pojišť. organizace)</t>
  </si>
  <si>
    <t>Podkrušnohorský zoopark - půjčka neinvestice - dofin. projektů</t>
  </si>
  <si>
    <t xml:space="preserve">                        - ul. Zahradní - projekt</t>
  </si>
  <si>
    <t xml:space="preserve">                       - ul. Na Příkopech - projekt</t>
  </si>
  <si>
    <t xml:space="preserve">              financování - volné FP na účtech</t>
  </si>
  <si>
    <t xml:space="preserve">              financování - splátka půjčených SŽFP</t>
  </si>
  <si>
    <t>JSDH - dohody o činnosti</t>
  </si>
  <si>
    <t>ZŠS a MŠ ul. Palachova - projekt</t>
  </si>
  <si>
    <t xml:space="preserve">                        - ul. Kadaňská - projekt</t>
  </si>
  <si>
    <t xml:space="preserve">                      - ul. Školní - projekt</t>
  </si>
  <si>
    <t xml:space="preserve">                      - ul. Březenecká - projekt</t>
  </si>
  <si>
    <t>ZŠ a MŠ ul. 17. listopadu - projekt</t>
  </si>
  <si>
    <t>Služby peněžním ústavům (zahr. pojištění)</t>
  </si>
  <si>
    <t xml:space="preserve">Platby daní a poplatků </t>
  </si>
  <si>
    <t>Technické služby města Chomutova - investice</t>
  </si>
  <si>
    <t xml:space="preserve">06 - ODBOR DOPRAVNÍCH A SPRÁVNÍCH ČINNOSTÍ  </t>
  </si>
  <si>
    <t>09 - INTERNÍ AUDIT</t>
  </si>
  <si>
    <t>13 - INTERNÍ AUDIT - KP</t>
  </si>
  <si>
    <t>oddělení rozvoje města</t>
  </si>
  <si>
    <t>investiční výstavba</t>
  </si>
  <si>
    <t>KULTURA A SPORT CHOMUTOV s.r.o.</t>
  </si>
  <si>
    <t>12 - ÚSEK PERSONÁLNÍ</t>
  </si>
  <si>
    <t xml:space="preserve">32 - OBCHODNÍ  SPOLEČNOSTI  </t>
  </si>
  <si>
    <t>rozpočet r. 2012</t>
  </si>
  <si>
    <t>Rozpočet r. 2013</t>
  </si>
  <si>
    <t>transfery</t>
  </si>
  <si>
    <t>Fond RM SMCH</t>
  </si>
  <si>
    <t>sociální dávky - ÚZ 13008 (doplatek za rok 2011)</t>
  </si>
  <si>
    <t xml:space="preserve">04 - ODBOR SOC.  VĚCÍ </t>
  </si>
  <si>
    <t xml:space="preserve">                      - ul. Heyrovského - projekt</t>
  </si>
  <si>
    <t>příspěvky Rady města - sport., zájmovým a kult. org. do 30.6.2012 na OŠ</t>
  </si>
  <si>
    <t>rezerva školství (dar SD, a.s.)</t>
  </si>
  <si>
    <t>Projekt Vzdělávání úředníků</t>
  </si>
  <si>
    <t>čerpání z FRDI (investiční akce a opravy)</t>
  </si>
  <si>
    <t>čerpání z FRM - půjčky obyvatelstvu</t>
  </si>
  <si>
    <t>Sociální služby Chomutov</t>
  </si>
  <si>
    <t>Podkrušnohorský zoopark - neinvestice -  projekty</t>
  </si>
  <si>
    <t>Podkrušnohorský zoopark - investice -  projekty</t>
  </si>
  <si>
    <t>Dopravní podnik měst CV a Jirkova a.s. - rekreační doprava</t>
  </si>
  <si>
    <t>299 890 tis. Kč</t>
  </si>
  <si>
    <t>čerpání z FROÚMK (investiční akce a opravy)</t>
  </si>
  <si>
    <t>rezerva FROÚMK</t>
  </si>
  <si>
    <t>k 30.09.2012</t>
  </si>
  <si>
    <t>Sociální služby Chomutov - projekt</t>
  </si>
  <si>
    <t xml:space="preserve">                                                               ROZPOČET r. 2013  - VÝDAJE (tis. Kč)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</si>
</sst>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50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i/>
      <sz val="10"/>
      <name val="Arial CE"/>
      <family val="0"/>
    </font>
    <font>
      <b/>
      <sz val="10"/>
      <color indexed="8"/>
      <name val="Arial CE"/>
      <family val="2"/>
    </font>
    <font>
      <i/>
      <sz val="10"/>
      <color indexed="8"/>
      <name val="Arial CE"/>
      <family val="2"/>
    </font>
    <font>
      <i/>
      <sz val="9"/>
      <name val="Arial CE"/>
      <family val="2"/>
    </font>
    <font>
      <i/>
      <sz val="8"/>
      <name val="Arial CE"/>
      <family val="0"/>
    </font>
    <font>
      <b/>
      <sz val="6"/>
      <name val="Arial CE"/>
      <family val="2"/>
    </font>
    <font>
      <b/>
      <sz val="8"/>
      <name val="Arial CE"/>
      <family val="2"/>
    </font>
    <font>
      <i/>
      <sz val="8"/>
      <color indexed="8"/>
      <name val="Arial CE"/>
      <family val="2"/>
    </font>
    <font>
      <b/>
      <sz val="10"/>
      <color indexed="10"/>
      <name val="Arial CE"/>
      <family val="2"/>
    </font>
    <font>
      <sz val="6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horizontal="left"/>
    </xf>
    <xf numFmtId="164" fontId="0" fillId="0" borderId="11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0" fontId="5" fillId="0" borderId="17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164" fontId="0" fillId="0" borderId="20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1" fillId="33" borderId="14" xfId="0" applyFont="1" applyFill="1" applyBorder="1" applyAlignment="1">
      <alignment/>
    </xf>
    <xf numFmtId="164" fontId="0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1" fillId="0" borderId="19" xfId="0" applyNumberFormat="1" applyFont="1" applyBorder="1" applyAlignment="1">
      <alignment/>
    </xf>
    <xf numFmtId="0" fontId="1" fillId="33" borderId="10" xfId="0" applyFont="1" applyFill="1" applyBorder="1" applyAlignment="1">
      <alignment horizontal="left"/>
    </xf>
    <xf numFmtId="164" fontId="1" fillId="33" borderId="19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horizontal="right"/>
    </xf>
    <xf numFmtId="164" fontId="0" fillId="0" borderId="22" xfId="0" applyNumberFormat="1" applyFont="1" applyBorder="1" applyAlignment="1">
      <alignment/>
    </xf>
    <xf numFmtId="164" fontId="0" fillId="0" borderId="12" xfId="0" applyNumberFormat="1" applyFont="1" applyBorder="1" applyAlignment="1">
      <alignment horizontal="right"/>
    </xf>
    <xf numFmtId="164" fontId="0" fillId="0" borderId="23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13" xfId="0" applyNumberFormat="1" applyFont="1" applyBorder="1" applyAlignment="1">
      <alignment horizontal="right"/>
    </xf>
    <xf numFmtId="0" fontId="8" fillId="0" borderId="16" xfId="0" applyFont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164" fontId="0" fillId="0" borderId="11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164" fontId="0" fillId="0" borderId="16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165" fontId="0" fillId="0" borderId="15" xfId="0" applyNumberFormat="1" applyFont="1" applyBorder="1" applyAlignment="1">
      <alignment horizontal="right"/>
    </xf>
    <xf numFmtId="165" fontId="0" fillId="0" borderId="16" xfId="0" applyNumberFormat="1" applyFont="1" applyBorder="1" applyAlignment="1">
      <alignment horizontal="right"/>
    </xf>
    <xf numFmtId="164" fontId="0" fillId="0" borderId="21" xfId="0" applyNumberFormat="1" applyFont="1" applyBorder="1" applyAlignment="1">
      <alignment horizontal="right"/>
    </xf>
    <xf numFmtId="164" fontId="0" fillId="0" borderId="20" xfId="0" applyNumberFormat="1" applyFont="1" applyBorder="1" applyAlignment="1">
      <alignment horizontal="right"/>
    </xf>
    <xf numFmtId="164" fontId="1" fillId="33" borderId="19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64" fontId="1" fillId="0" borderId="10" xfId="0" applyNumberFormat="1" applyFont="1" applyBorder="1" applyAlignment="1">
      <alignment/>
    </xf>
    <xf numFmtId="164" fontId="1" fillId="33" borderId="18" xfId="0" applyNumberFormat="1" applyFont="1" applyFill="1" applyBorder="1" applyAlignment="1">
      <alignment horizontal="right"/>
    </xf>
    <xf numFmtId="164" fontId="0" fillId="0" borderId="16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65" fontId="0" fillId="0" borderId="16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 horizontal="right"/>
    </xf>
    <xf numFmtId="0" fontId="11" fillId="34" borderId="19" xfId="0" applyFont="1" applyFill="1" applyBorder="1" applyAlignment="1">
      <alignment horizontal="center"/>
    </xf>
    <xf numFmtId="164" fontId="0" fillId="0" borderId="19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9" fillId="0" borderId="27" xfId="0" applyFont="1" applyBorder="1" applyAlignment="1">
      <alignment/>
    </xf>
    <xf numFmtId="0" fontId="2" fillId="0" borderId="29" xfId="0" applyFont="1" applyBorder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12" fillId="34" borderId="18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164" fontId="0" fillId="0" borderId="15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13" fillId="0" borderId="16" xfId="0" applyFont="1" applyBorder="1" applyAlignment="1">
      <alignment horizontal="left"/>
    </xf>
    <xf numFmtId="164" fontId="1" fillId="33" borderId="17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64" fontId="1" fillId="33" borderId="24" xfId="0" applyNumberFormat="1" applyFont="1" applyFill="1" applyBorder="1" applyAlignment="1">
      <alignment horizontal="right"/>
    </xf>
    <xf numFmtId="164" fontId="0" fillId="0" borderId="14" xfId="0" applyNumberFormat="1" applyFont="1" applyBorder="1" applyAlignment="1">
      <alignment horizontal="right"/>
    </xf>
    <xf numFmtId="164" fontId="14" fillId="0" borderId="10" xfId="0" applyNumberFormat="1" applyFont="1" applyBorder="1" applyAlignment="1">
      <alignment/>
    </xf>
    <xf numFmtId="164" fontId="14" fillId="0" borderId="29" xfId="0" applyNumberFormat="1" applyFont="1" applyBorder="1" applyAlignment="1">
      <alignment/>
    </xf>
    <xf numFmtId="0" fontId="5" fillId="0" borderId="31" xfId="0" applyFont="1" applyBorder="1" applyAlignment="1">
      <alignment/>
    </xf>
    <xf numFmtId="164" fontId="0" fillId="0" borderId="26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164" fontId="0" fillId="0" borderId="32" xfId="0" applyNumberFormat="1" applyFont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164" fontId="0" fillId="0" borderId="33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12" xfId="0" applyFont="1" applyBorder="1" applyAlignment="1">
      <alignment/>
    </xf>
    <xf numFmtId="164" fontId="0" fillId="0" borderId="29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33" borderId="18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1" fillId="0" borderId="12" xfId="0" applyNumberFormat="1" applyFont="1" applyBorder="1" applyAlignment="1">
      <alignment/>
    </xf>
    <xf numFmtId="0" fontId="15" fillId="0" borderId="0" xfId="0" applyFont="1" applyAlignment="1">
      <alignment/>
    </xf>
    <xf numFmtId="0" fontId="1" fillId="34" borderId="18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6"/>
  <sheetViews>
    <sheetView tabSelected="1" zoomScaleSheetLayoutView="100" zoomScalePageLayoutView="0" workbookViewId="0" topLeftCell="A1">
      <selection activeCell="A1" sqref="A1:G2"/>
    </sheetView>
  </sheetViews>
  <sheetFormatPr defaultColWidth="9.00390625" defaultRowHeight="12.75"/>
  <cols>
    <col min="1" max="1" width="52.75390625" style="0" customWidth="1"/>
    <col min="2" max="2" width="18.75390625" style="20" customWidth="1"/>
    <col min="3" max="3" width="18.75390625" style="0" customWidth="1"/>
    <col min="4" max="4" width="15.375" style="0" customWidth="1"/>
    <col min="5" max="5" width="16.375" style="0" customWidth="1"/>
    <col min="6" max="6" width="15.25390625" style="0" customWidth="1"/>
    <col min="7" max="7" width="15.875" style="0" customWidth="1"/>
    <col min="8" max="8" width="25.375" style="0" customWidth="1"/>
  </cols>
  <sheetData>
    <row r="1" spans="1:7" ht="12.75" customHeight="1">
      <c r="A1" s="122" t="s">
        <v>188</v>
      </c>
      <c r="B1" s="123"/>
      <c r="C1" s="123"/>
      <c r="D1" s="123"/>
      <c r="E1" s="123"/>
      <c r="F1" s="123"/>
      <c r="G1" s="124"/>
    </row>
    <row r="2" spans="1:7" ht="13.5" thickBot="1">
      <c r="A2" s="125"/>
      <c r="B2" s="126"/>
      <c r="C2" s="126"/>
      <c r="D2" s="126"/>
      <c r="E2" s="126"/>
      <c r="F2" s="126"/>
      <c r="G2" s="127"/>
    </row>
    <row r="3" spans="1:7" ht="13.5" thickBot="1">
      <c r="A3" s="45"/>
      <c r="B3" s="17"/>
      <c r="C3" s="1"/>
      <c r="D3" s="1"/>
      <c r="E3" s="1"/>
      <c r="F3" s="1"/>
      <c r="G3" s="46"/>
    </row>
    <row r="4" spans="1:7" ht="12.75">
      <c r="A4" s="120" t="s">
        <v>56</v>
      </c>
      <c r="B4" s="22" t="s">
        <v>48</v>
      </c>
      <c r="C4" s="22" t="s">
        <v>49</v>
      </c>
      <c r="D4" s="22" t="s">
        <v>50</v>
      </c>
      <c r="E4" s="22" t="s">
        <v>68</v>
      </c>
      <c r="F4" s="86" t="s">
        <v>142</v>
      </c>
      <c r="G4" s="22" t="s">
        <v>168</v>
      </c>
    </row>
    <row r="5" spans="1:7" ht="13.5" thickBot="1">
      <c r="A5" s="121"/>
      <c r="B5" s="23" t="s">
        <v>167</v>
      </c>
      <c r="C5" s="23" t="s">
        <v>167</v>
      </c>
      <c r="D5" s="23" t="s">
        <v>186</v>
      </c>
      <c r="E5" s="23" t="s">
        <v>69</v>
      </c>
      <c r="F5" s="87" t="s">
        <v>143</v>
      </c>
      <c r="G5" s="78" t="s">
        <v>133</v>
      </c>
    </row>
    <row r="6" spans="1:7" ht="13.5" thickBot="1">
      <c r="A6" s="13" t="s">
        <v>57</v>
      </c>
      <c r="B6" s="14">
        <f>SUM(B7:B20)</f>
        <v>191574</v>
      </c>
      <c r="C6" s="14">
        <f>SUM(C7:C20)</f>
        <v>80583.7</v>
      </c>
      <c r="D6" s="14">
        <f>SUM(D7:D20)</f>
        <v>31720.899999999998</v>
      </c>
      <c r="E6" s="14">
        <f>SUM(E7:E20)</f>
        <v>85138</v>
      </c>
      <c r="F6" s="14">
        <f aca="true" t="shared" si="0" ref="F6:F29">SUM(E6-B6)</f>
        <v>-106436</v>
      </c>
      <c r="G6" s="14">
        <f>SUM(G7:G20)</f>
        <v>85138</v>
      </c>
    </row>
    <row r="7" spans="1:7" ht="12.75">
      <c r="A7" s="4" t="s">
        <v>115</v>
      </c>
      <c r="B7" s="27">
        <v>8000</v>
      </c>
      <c r="C7" s="27">
        <v>8000</v>
      </c>
      <c r="D7" s="72">
        <v>5177.7</v>
      </c>
      <c r="E7" s="27">
        <v>8000</v>
      </c>
      <c r="F7" s="7">
        <f t="shared" si="0"/>
        <v>0</v>
      </c>
      <c r="G7" s="27">
        <v>8000</v>
      </c>
    </row>
    <row r="8" spans="1:7" ht="12.75">
      <c r="A8" s="4" t="s">
        <v>2</v>
      </c>
      <c r="B8" s="24">
        <v>350</v>
      </c>
      <c r="C8" s="24">
        <v>350</v>
      </c>
      <c r="D8" s="7">
        <v>249</v>
      </c>
      <c r="E8" s="24">
        <v>350</v>
      </c>
      <c r="F8" s="7">
        <f t="shared" si="0"/>
        <v>0</v>
      </c>
      <c r="G8" s="24">
        <v>350</v>
      </c>
    </row>
    <row r="9" spans="1:7" ht="12.75">
      <c r="A9" s="4" t="s">
        <v>3</v>
      </c>
      <c r="B9" s="24">
        <v>6</v>
      </c>
      <c r="C9" s="24">
        <v>6</v>
      </c>
      <c r="D9" s="7">
        <v>4.4</v>
      </c>
      <c r="E9" s="24">
        <v>6</v>
      </c>
      <c r="F9" s="7">
        <f t="shared" si="0"/>
        <v>0</v>
      </c>
      <c r="G9" s="24">
        <v>6</v>
      </c>
    </row>
    <row r="10" spans="1:7" ht="12.75">
      <c r="A10" s="4" t="s">
        <v>4</v>
      </c>
      <c r="B10" s="24">
        <v>1500</v>
      </c>
      <c r="C10" s="24">
        <v>1500</v>
      </c>
      <c r="D10" s="7">
        <v>879.9</v>
      </c>
      <c r="E10" s="24">
        <v>1500</v>
      </c>
      <c r="F10" s="7">
        <f t="shared" si="0"/>
        <v>0</v>
      </c>
      <c r="G10" s="24">
        <v>1500</v>
      </c>
    </row>
    <row r="11" spans="1:7" ht="12.75">
      <c r="A11" s="4" t="s">
        <v>125</v>
      </c>
      <c r="B11" s="24">
        <v>143168</v>
      </c>
      <c r="C11" s="24">
        <v>38162</v>
      </c>
      <c r="D11" s="7">
        <v>24143.8</v>
      </c>
      <c r="E11" s="24">
        <v>6482</v>
      </c>
      <c r="F11" s="7">
        <f t="shared" si="0"/>
        <v>-136686</v>
      </c>
      <c r="G11" s="24">
        <v>6482</v>
      </c>
    </row>
    <row r="12" spans="1:7" ht="12.75">
      <c r="A12" s="4" t="s">
        <v>26</v>
      </c>
      <c r="B12" s="24">
        <v>2800</v>
      </c>
      <c r="C12" s="24">
        <v>2777</v>
      </c>
      <c r="D12" s="7">
        <v>387.5</v>
      </c>
      <c r="E12" s="24">
        <v>2800</v>
      </c>
      <c r="F12" s="7">
        <f t="shared" si="0"/>
        <v>0</v>
      </c>
      <c r="G12" s="24">
        <v>2800</v>
      </c>
    </row>
    <row r="13" spans="1:7" ht="12.75">
      <c r="A13" s="4" t="s">
        <v>123</v>
      </c>
      <c r="B13" s="24">
        <v>250</v>
      </c>
      <c r="C13" s="24">
        <v>250</v>
      </c>
      <c r="D13" s="24">
        <v>250</v>
      </c>
      <c r="E13" s="24">
        <v>250</v>
      </c>
      <c r="F13" s="7">
        <f t="shared" si="0"/>
        <v>0</v>
      </c>
      <c r="G13" s="24">
        <v>250</v>
      </c>
    </row>
    <row r="14" spans="1:7" ht="12.75">
      <c r="A14" s="4" t="s">
        <v>11</v>
      </c>
      <c r="B14" s="24">
        <v>35000</v>
      </c>
      <c r="C14" s="24">
        <v>28504.7</v>
      </c>
      <c r="D14" s="7">
        <v>0</v>
      </c>
      <c r="E14" s="24">
        <v>35000</v>
      </c>
      <c r="F14" s="7">
        <f t="shared" si="0"/>
        <v>0</v>
      </c>
      <c r="G14" s="24">
        <v>35000</v>
      </c>
    </row>
    <row r="15" spans="1:7" ht="12.75">
      <c r="A15" s="4" t="s">
        <v>185</v>
      </c>
      <c r="B15" s="24">
        <v>0</v>
      </c>
      <c r="C15" s="24">
        <v>0</v>
      </c>
      <c r="D15" s="7">
        <v>0</v>
      </c>
      <c r="E15" s="24">
        <v>30000</v>
      </c>
      <c r="F15" s="7">
        <v>0</v>
      </c>
      <c r="G15" s="24">
        <v>30000</v>
      </c>
    </row>
    <row r="16" spans="1:7" ht="12.75">
      <c r="A16" s="4" t="s">
        <v>39</v>
      </c>
      <c r="B16" s="24">
        <v>0</v>
      </c>
      <c r="C16" s="24">
        <v>3</v>
      </c>
      <c r="D16" s="7">
        <v>2.6</v>
      </c>
      <c r="E16" s="24">
        <v>0</v>
      </c>
      <c r="F16" s="7">
        <f t="shared" si="0"/>
        <v>0</v>
      </c>
      <c r="G16" s="24">
        <v>0</v>
      </c>
    </row>
    <row r="17" spans="1:7" ht="12.75">
      <c r="A17" s="10" t="s">
        <v>64</v>
      </c>
      <c r="B17" s="24">
        <v>500</v>
      </c>
      <c r="C17" s="24">
        <v>500</v>
      </c>
      <c r="D17" s="72">
        <v>108</v>
      </c>
      <c r="E17" s="24">
        <v>500</v>
      </c>
      <c r="F17" s="7">
        <f>SUM(E17-B17)</f>
        <v>0</v>
      </c>
      <c r="G17" s="24">
        <v>500</v>
      </c>
    </row>
    <row r="18" spans="1:7" ht="12.75">
      <c r="A18" s="10" t="s">
        <v>169</v>
      </c>
      <c r="B18" s="24">
        <v>0</v>
      </c>
      <c r="C18" s="24">
        <v>20</v>
      </c>
      <c r="D18" s="72">
        <v>16.7</v>
      </c>
      <c r="E18" s="24">
        <v>0</v>
      </c>
      <c r="F18" s="7">
        <f>SUM(E18-B18)</f>
        <v>0</v>
      </c>
      <c r="G18" s="24">
        <v>0</v>
      </c>
    </row>
    <row r="19" spans="1:7" ht="12.75">
      <c r="A19" s="10" t="s">
        <v>170</v>
      </c>
      <c r="B19" s="24">
        <v>0</v>
      </c>
      <c r="C19" s="24">
        <v>266</v>
      </c>
      <c r="D19" s="72">
        <v>0</v>
      </c>
      <c r="E19" s="24">
        <v>250</v>
      </c>
      <c r="F19" s="7">
        <f>SUM(E19-B19)</f>
        <v>250</v>
      </c>
      <c r="G19" s="24">
        <v>250</v>
      </c>
    </row>
    <row r="20" spans="1:7" ht="13.5" thickBot="1">
      <c r="A20" s="5" t="s">
        <v>126</v>
      </c>
      <c r="B20" s="24">
        <v>0</v>
      </c>
      <c r="C20" s="24">
        <v>245</v>
      </c>
      <c r="D20" s="72">
        <v>501.3</v>
      </c>
      <c r="E20" s="24">
        <v>0</v>
      </c>
      <c r="F20" s="7">
        <f t="shared" si="0"/>
        <v>0</v>
      </c>
      <c r="G20" s="24">
        <v>0</v>
      </c>
    </row>
    <row r="21" spans="1:7" ht="13.5" thickBot="1">
      <c r="A21" s="13" t="s">
        <v>122</v>
      </c>
      <c r="B21" s="14">
        <f>SUM(B22:B41)</f>
        <v>41637</v>
      </c>
      <c r="C21" s="14">
        <f>SUM(C22:C41)</f>
        <v>44390</v>
      </c>
      <c r="D21" s="14">
        <f>SUM(D22:D41)</f>
        <v>21715.3</v>
      </c>
      <c r="E21" s="114">
        <f>SUM(E22:E41)</f>
        <v>35726</v>
      </c>
      <c r="F21" s="14">
        <f t="shared" si="0"/>
        <v>-5911</v>
      </c>
      <c r="G21" s="114">
        <f>SUM(G22:G41)</f>
        <v>35726</v>
      </c>
    </row>
    <row r="22" spans="1:7" ht="12.75">
      <c r="A22" s="3" t="s">
        <v>124</v>
      </c>
      <c r="B22" s="12">
        <v>750</v>
      </c>
      <c r="C22" s="12">
        <v>696</v>
      </c>
      <c r="D22" s="7">
        <v>336.2</v>
      </c>
      <c r="E22" s="12">
        <v>870</v>
      </c>
      <c r="F22" s="101">
        <f t="shared" si="0"/>
        <v>120</v>
      </c>
      <c r="G22" s="12">
        <v>870</v>
      </c>
    </row>
    <row r="23" spans="1:7" ht="12.75">
      <c r="A23" s="4" t="s">
        <v>39</v>
      </c>
      <c r="B23" s="7">
        <v>952</v>
      </c>
      <c r="C23" s="7">
        <v>1225</v>
      </c>
      <c r="D23" s="7">
        <v>511.6</v>
      </c>
      <c r="E23" s="7">
        <v>1000</v>
      </c>
      <c r="F23" s="100">
        <f t="shared" si="0"/>
        <v>48</v>
      </c>
      <c r="G23" s="7">
        <v>1000</v>
      </c>
    </row>
    <row r="24" spans="1:7" ht="12.75">
      <c r="A24" s="4" t="s">
        <v>40</v>
      </c>
      <c r="B24" s="7">
        <v>2445</v>
      </c>
      <c r="C24" s="7">
        <v>2445</v>
      </c>
      <c r="D24" s="7">
        <v>1391.8</v>
      </c>
      <c r="E24" s="7">
        <v>2372</v>
      </c>
      <c r="F24" s="100">
        <f t="shared" si="0"/>
        <v>-73</v>
      </c>
      <c r="G24" s="7">
        <v>2372</v>
      </c>
    </row>
    <row r="25" spans="1:7" ht="12.75">
      <c r="A25" s="4" t="s">
        <v>41</v>
      </c>
      <c r="B25" s="7">
        <v>7860</v>
      </c>
      <c r="C25" s="7">
        <v>7860</v>
      </c>
      <c r="D25" s="7">
        <v>3885.8</v>
      </c>
      <c r="E25" s="7">
        <v>7850</v>
      </c>
      <c r="F25" s="100">
        <f t="shared" si="0"/>
        <v>-10</v>
      </c>
      <c r="G25" s="7">
        <v>7850</v>
      </c>
    </row>
    <row r="26" spans="1:7" ht="12.75">
      <c r="A26" s="4" t="s">
        <v>42</v>
      </c>
      <c r="B26" s="7">
        <v>1200</v>
      </c>
      <c r="C26" s="7">
        <v>1200</v>
      </c>
      <c r="D26" s="7">
        <v>778.9</v>
      </c>
      <c r="E26" s="7">
        <v>1020</v>
      </c>
      <c r="F26" s="100">
        <f t="shared" si="0"/>
        <v>-180</v>
      </c>
      <c r="G26" s="7">
        <v>1020</v>
      </c>
    </row>
    <row r="27" spans="1:7" ht="12.75">
      <c r="A27" s="4" t="s">
        <v>43</v>
      </c>
      <c r="B27" s="7">
        <v>1970</v>
      </c>
      <c r="C27" s="7">
        <v>2370</v>
      </c>
      <c r="D27" s="7">
        <v>1693.4</v>
      </c>
      <c r="E27" s="7">
        <v>1265</v>
      </c>
      <c r="F27" s="100">
        <f t="shared" si="0"/>
        <v>-705</v>
      </c>
      <c r="G27" s="7">
        <v>1265</v>
      </c>
    </row>
    <row r="28" spans="1:7" ht="12.75">
      <c r="A28" s="4" t="s">
        <v>62</v>
      </c>
      <c r="B28" s="7">
        <v>20</v>
      </c>
      <c r="C28" s="7">
        <v>20</v>
      </c>
      <c r="D28" s="7">
        <v>5.4</v>
      </c>
      <c r="E28" s="7">
        <v>10</v>
      </c>
      <c r="F28" s="100">
        <f t="shared" si="0"/>
        <v>-10</v>
      </c>
      <c r="G28" s="7">
        <v>10</v>
      </c>
    </row>
    <row r="29" spans="1:7" ht="12.75">
      <c r="A29" s="10" t="s">
        <v>73</v>
      </c>
      <c r="B29" s="7">
        <v>3500</v>
      </c>
      <c r="C29" s="7">
        <v>3100</v>
      </c>
      <c r="D29" s="72">
        <v>2569.7</v>
      </c>
      <c r="E29" s="7">
        <v>2500</v>
      </c>
      <c r="F29" s="102">
        <f t="shared" si="0"/>
        <v>-1000</v>
      </c>
      <c r="G29" s="7">
        <v>2500</v>
      </c>
    </row>
    <row r="30" spans="1:7" ht="12.75">
      <c r="A30" s="4" t="s">
        <v>44</v>
      </c>
      <c r="B30" s="7">
        <v>550</v>
      </c>
      <c r="C30" s="7">
        <v>550</v>
      </c>
      <c r="D30" s="7">
        <v>112.9</v>
      </c>
      <c r="E30" s="7">
        <v>450</v>
      </c>
      <c r="F30" s="100">
        <f aca="true" t="shared" si="1" ref="F30:F41">SUM(E30-B30)</f>
        <v>-100</v>
      </c>
      <c r="G30" s="7">
        <v>450</v>
      </c>
    </row>
    <row r="31" spans="1:7" ht="12.75">
      <c r="A31" s="4" t="s">
        <v>128</v>
      </c>
      <c r="B31" s="7">
        <v>460</v>
      </c>
      <c r="C31" s="7">
        <v>460</v>
      </c>
      <c r="D31" s="89">
        <v>131.3</v>
      </c>
      <c r="E31" s="7">
        <v>310</v>
      </c>
      <c r="F31" s="100">
        <f t="shared" si="1"/>
        <v>-150</v>
      </c>
      <c r="G31" s="7">
        <v>310</v>
      </c>
    </row>
    <row r="32" spans="1:7" ht="12.75">
      <c r="A32" s="9" t="s">
        <v>130</v>
      </c>
      <c r="B32" s="7">
        <v>7280</v>
      </c>
      <c r="C32" s="7">
        <v>12210</v>
      </c>
      <c r="D32" s="89">
        <v>6170.4</v>
      </c>
      <c r="E32" s="7">
        <v>9411</v>
      </c>
      <c r="F32" s="100">
        <f t="shared" si="1"/>
        <v>2131</v>
      </c>
      <c r="G32" s="7">
        <v>9411</v>
      </c>
    </row>
    <row r="33" spans="1:7" ht="12.75">
      <c r="A33" s="9" t="s">
        <v>129</v>
      </c>
      <c r="B33" s="7">
        <v>7630</v>
      </c>
      <c r="C33" s="7">
        <v>5430</v>
      </c>
      <c r="D33" s="89">
        <v>2167.8</v>
      </c>
      <c r="E33" s="7">
        <v>3968</v>
      </c>
      <c r="F33" s="100">
        <f t="shared" si="1"/>
        <v>-3662</v>
      </c>
      <c r="G33" s="7">
        <v>3968</v>
      </c>
    </row>
    <row r="34" spans="1:7" ht="12.75">
      <c r="A34" s="4" t="s">
        <v>63</v>
      </c>
      <c r="B34" s="7">
        <v>50</v>
      </c>
      <c r="C34" s="7">
        <v>50</v>
      </c>
      <c r="D34" s="7">
        <v>2.4</v>
      </c>
      <c r="E34" s="7">
        <v>30</v>
      </c>
      <c r="F34" s="100">
        <v>0</v>
      </c>
      <c r="G34" s="7">
        <v>30</v>
      </c>
    </row>
    <row r="35" spans="1:7" ht="12.75">
      <c r="A35" s="4" t="s">
        <v>131</v>
      </c>
      <c r="B35" s="7">
        <v>1900</v>
      </c>
      <c r="C35" s="7">
        <v>1900</v>
      </c>
      <c r="D35" s="7">
        <v>923.8</v>
      </c>
      <c r="E35" s="7">
        <v>1000</v>
      </c>
      <c r="F35" s="100">
        <f t="shared" si="1"/>
        <v>-900</v>
      </c>
      <c r="G35" s="7">
        <v>1000</v>
      </c>
    </row>
    <row r="36" spans="1:7" ht="12.75">
      <c r="A36" s="4" t="s">
        <v>45</v>
      </c>
      <c r="B36" s="7">
        <v>20</v>
      </c>
      <c r="C36" s="7">
        <v>20</v>
      </c>
      <c r="D36" s="7">
        <v>0</v>
      </c>
      <c r="E36" s="7">
        <v>20</v>
      </c>
      <c r="F36" s="100">
        <f t="shared" si="1"/>
        <v>0</v>
      </c>
      <c r="G36" s="7">
        <v>20</v>
      </c>
    </row>
    <row r="37" spans="1:9" ht="12.75">
      <c r="A37" s="4" t="s">
        <v>46</v>
      </c>
      <c r="B37" s="7">
        <v>300</v>
      </c>
      <c r="C37" s="7">
        <v>254</v>
      </c>
      <c r="D37" s="7">
        <v>92.7</v>
      </c>
      <c r="E37" s="7">
        <v>300</v>
      </c>
      <c r="F37" s="100">
        <f t="shared" si="1"/>
        <v>0</v>
      </c>
      <c r="G37" s="7">
        <v>300</v>
      </c>
      <c r="I37" t="s">
        <v>70</v>
      </c>
    </row>
    <row r="38" spans="1:7" ht="12.75">
      <c r="A38" s="4" t="s">
        <v>47</v>
      </c>
      <c r="B38" s="7">
        <v>150</v>
      </c>
      <c r="C38" s="7">
        <v>0</v>
      </c>
      <c r="D38" s="7">
        <v>0</v>
      </c>
      <c r="E38" s="7">
        <v>0</v>
      </c>
      <c r="F38" s="100">
        <f t="shared" si="1"/>
        <v>-150</v>
      </c>
      <c r="G38" s="7">
        <v>0</v>
      </c>
    </row>
    <row r="39" spans="1:7" ht="12.75">
      <c r="A39" s="4" t="s">
        <v>134</v>
      </c>
      <c r="B39" s="7">
        <v>600</v>
      </c>
      <c r="C39" s="7">
        <v>600</v>
      </c>
      <c r="D39" s="7">
        <v>380.5</v>
      </c>
      <c r="E39" s="7">
        <v>350</v>
      </c>
      <c r="F39" s="100">
        <f t="shared" si="1"/>
        <v>-250</v>
      </c>
      <c r="G39" s="7">
        <v>350</v>
      </c>
    </row>
    <row r="40" spans="1:7" ht="12.75">
      <c r="A40" s="4" t="s">
        <v>5</v>
      </c>
      <c r="B40" s="7">
        <v>4000</v>
      </c>
      <c r="C40" s="7">
        <v>4000</v>
      </c>
      <c r="D40" s="7">
        <v>560.7</v>
      </c>
      <c r="E40" s="7">
        <v>3000</v>
      </c>
      <c r="F40" s="100">
        <f t="shared" si="1"/>
        <v>-1000</v>
      </c>
      <c r="G40" s="7">
        <v>3000</v>
      </c>
    </row>
    <row r="41" spans="1:7" ht="13.5" thickBot="1">
      <c r="A41" s="5" t="s">
        <v>110</v>
      </c>
      <c r="B41" s="16">
        <v>0</v>
      </c>
      <c r="C41" s="16">
        <v>0</v>
      </c>
      <c r="D41" s="7">
        <v>0</v>
      </c>
      <c r="E41" s="7">
        <v>0</v>
      </c>
      <c r="F41" s="100">
        <f t="shared" si="1"/>
        <v>0</v>
      </c>
      <c r="G41" s="7">
        <v>0</v>
      </c>
    </row>
    <row r="42" spans="1:7" ht="12.75">
      <c r="A42" s="120" t="s">
        <v>56</v>
      </c>
      <c r="B42" s="22" t="s">
        <v>48</v>
      </c>
      <c r="C42" s="22" t="s">
        <v>49</v>
      </c>
      <c r="D42" s="22" t="s">
        <v>50</v>
      </c>
      <c r="E42" s="22" t="s">
        <v>68</v>
      </c>
      <c r="F42" s="86" t="s">
        <v>142</v>
      </c>
      <c r="G42" s="22" t="s">
        <v>168</v>
      </c>
    </row>
    <row r="43" spans="1:7" ht="13.5" thickBot="1">
      <c r="A43" s="121"/>
      <c r="B43" s="23" t="s">
        <v>167</v>
      </c>
      <c r="C43" s="23" t="s">
        <v>167</v>
      </c>
      <c r="D43" s="23" t="s">
        <v>186</v>
      </c>
      <c r="E43" s="23" t="s">
        <v>69</v>
      </c>
      <c r="F43" s="87" t="s">
        <v>143</v>
      </c>
      <c r="G43" s="78" t="s">
        <v>133</v>
      </c>
    </row>
    <row r="44" spans="1:7" ht="13.5" thickBot="1">
      <c r="A44" s="13" t="s">
        <v>71</v>
      </c>
      <c r="B44" s="14">
        <v>612234</v>
      </c>
      <c r="C44" s="14">
        <v>736597</v>
      </c>
      <c r="D44" s="14">
        <v>382532.9</v>
      </c>
      <c r="E44" s="14">
        <v>250858</v>
      </c>
      <c r="F44" s="14">
        <f>SUM(E44-B44)</f>
        <v>-361376</v>
      </c>
      <c r="G44" s="14">
        <v>250858</v>
      </c>
    </row>
    <row r="45" spans="1:7" ht="13.5" thickBot="1">
      <c r="A45" s="13" t="s">
        <v>172</v>
      </c>
      <c r="B45" s="39">
        <f>SUM(B46:B50)</f>
        <v>188625</v>
      </c>
      <c r="C45" s="39">
        <f>SUM(C46:C50)</f>
        <v>4477</v>
      </c>
      <c r="D45" s="39">
        <f>SUM(D46:D50)</f>
        <v>3791.2999999999997</v>
      </c>
      <c r="E45" s="39">
        <f>SUM(E46:E50)</f>
        <v>372</v>
      </c>
      <c r="F45" s="14">
        <f>SUM(E45-B45)</f>
        <v>-188253</v>
      </c>
      <c r="G45" s="39">
        <f>SUM(G46:G50)</f>
        <v>372</v>
      </c>
    </row>
    <row r="46" spans="1:7" ht="12.75">
      <c r="A46" s="3" t="s">
        <v>9</v>
      </c>
      <c r="B46" s="12">
        <v>1185</v>
      </c>
      <c r="C46" s="12">
        <v>693</v>
      </c>
      <c r="D46" s="12">
        <v>167</v>
      </c>
      <c r="E46" s="12">
        <v>372</v>
      </c>
      <c r="F46" s="7">
        <f>SUM(E46-B46)</f>
        <v>-813</v>
      </c>
      <c r="G46" s="12">
        <v>372</v>
      </c>
    </row>
    <row r="47" spans="1:7" ht="12.75">
      <c r="A47" s="4" t="s">
        <v>85</v>
      </c>
      <c r="B47" s="24">
        <v>62440</v>
      </c>
      <c r="C47" s="24">
        <v>0</v>
      </c>
      <c r="D47" s="24">
        <v>0</v>
      </c>
      <c r="E47" s="24">
        <v>0</v>
      </c>
      <c r="F47" s="7">
        <f>SUM(E47-B47)</f>
        <v>-62440</v>
      </c>
      <c r="G47" s="24">
        <v>0</v>
      </c>
    </row>
    <row r="48" spans="1:7" ht="12.75">
      <c r="A48" s="4" t="s">
        <v>86</v>
      </c>
      <c r="B48" s="24">
        <v>125000</v>
      </c>
      <c r="C48" s="24">
        <v>0</v>
      </c>
      <c r="D48" s="24">
        <v>0</v>
      </c>
      <c r="E48" s="24">
        <v>0</v>
      </c>
      <c r="F48" s="7"/>
      <c r="G48" s="24">
        <v>0</v>
      </c>
    </row>
    <row r="49" spans="1:7" ht="12.75">
      <c r="A49" s="4" t="s">
        <v>171</v>
      </c>
      <c r="B49" s="106">
        <v>0</v>
      </c>
      <c r="C49" s="106">
        <v>378</v>
      </c>
      <c r="D49" s="106">
        <v>218.2</v>
      </c>
      <c r="E49" s="24">
        <v>0</v>
      </c>
      <c r="F49" s="7">
        <v>0</v>
      </c>
      <c r="G49" s="24">
        <v>0</v>
      </c>
    </row>
    <row r="50" spans="1:7" ht="13.5" thickBot="1">
      <c r="A50" s="6" t="s">
        <v>51</v>
      </c>
      <c r="B50" s="43">
        <v>0</v>
      </c>
      <c r="C50" s="16">
        <v>3406</v>
      </c>
      <c r="D50" s="16">
        <v>3406.1</v>
      </c>
      <c r="E50" s="43">
        <v>0</v>
      </c>
      <c r="F50" s="7">
        <f aca="true" t="shared" si="2" ref="F50:F55">SUM(E50-B50)</f>
        <v>0</v>
      </c>
      <c r="G50" s="43">
        <v>0</v>
      </c>
    </row>
    <row r="51" spans="1:8" ht="13.5" thickBot="1">
      <c r="A51" s="15" t="s">
        <v>88</v>
      </c>
      <c r="B51" s="39">
        <v>330</v>
      </c>
      <c r="C51" s="39">
        <v>445</v>
      </c>
      <c r="D51" s="39">
        <v>138.4</v>
      </c>
      <c r="E51" s="39">
        <v>290</v>
      </c>
      <c r="F51" s="14">
        <f t="shared" si="2"/>
        <v>-40</v>
      </c>
      <c r="G51" s="39">
        <v>290</v>
      </c>
      <c r="H51" s="69"/>
    </row>
    <row r="52" spans="1:7" ht="13.5" thickBot="1">
      <c r="A52" s="13" t="s">
        <v>159</v>
      </c>
      <c r="B52" s="14">
        <f>SUM(B53:B55)</f>
        <v>579</v>
      </c>
      <c r="C52" s="14">
        <f>SUM(C53:C55)</f>
        <v>580</v>
      </c>
      <c r="D52" s="14">
        <f>SUM(D53:D55)</f>
        <v>349.1</v>
      </c>
      <c r="E52" s="14">
        <f>SUM(E53:E55)</f>
        <v>579</v>
      </c>
      <c r="F52" s="14">
        <f t="shared" si="2"/>
        <v>0</v>
      </c>
      <c r="G52" s="14">
        <f>SUM(G53:G55)</f>
        <v>579</v>
      </c>
    </row>
    <row r="53" spans="1:7" ht="12.75">
      <c r="A53" s="107" t="s">
        <v>33</v>
      </c>
      <c r="B53" s="29">
        <v>94</v>
      </c>
      <c r="C53" s="29">
        <v>94</v>
      </c>
      <c r="D53" s="29">
        <v>59.4</v>
      </c>
      <c r="E53" s="29">
        <v>94</v>
      </c>
      <c r="F53" s="12">
        <f t="shared" si="2"/>
        <v>0</v>
      </c>
      <c r="G53" s="29">
        <v>94</v>
      </c>
    </row>
    <row r="54" spans="1:7" ht="12.75">
      <c r="A54" s="108" t="s">
        <v>32</v>
      </c>
      <c r="B54" s="30">
        <v>485</v>
      </c>
      <c r="C54" s="30">
        <v>485</v>
      </c>
      <c r="D54" s="30">
        <v>177.9</v>
      </c>
      <c r="E54" s="30">
        <v>485</v>
      </c>
      <c r="F54" s="7">
        <f t="shared" si="2"/>
        <v>0</v>
      </c>
      <c r="G54" s="30">
        <v>485</v>
      </c>
    </row>
    <row r="55" spans="1:7" ht="13.5" thickBot="1">
      <c r="A55" s="94" t="s">
        <v>140</v>
      </c>
      <c r="B55" s="75">
        <v>0</v>
      </c>
      <c r="C55" s="75">
        <v>1</v>
      </c>
      <c r="D55" s="75">
        <v>111.8</v>
      </c>
      <c r="E55" s="75">
        <v>0</v>
      </c>
      <c r="F55" s="72">
        <f t="shared" si="2"/>
        <v>0</v>
      </c>
      <c r="G55" s="75">
        <v>0</v>
      </c>
    </row>
    <row r="56" spans="1:7" ht="13.5" thickBot="1">
      <c r="A56" s="13" t="s">
        <v>84</v>
      </c>
      <c r="B56" s="14">
        <f>SUM(B57:B85)</f>
        <v>70627</v>
      </c>
      <c r="C56" s="14">
        <f>SUM(C57:C85)</f>
        <v>87007</v>
      </c>
      <c r="D56" s="14">
        <f>SUM(D57:D85)</f>
        <v>65786.49999999999</v>
      </c>
      <c r="E56" s="14">
        <f>SUM(E57:E85)</f>
        <v>75882</v>
      </c>
      <c r="F56" s="14">
        <f>SUM(F57:F78)</f>
        <v>0</v>
      </c>
      <c r="G56" s="14">
        <f>SUM(G57:G85)</f>
        <v>75882</v>
      </c>
    </row>
    <row r="57" spans="1:10" ht="12.75">
      <c r="A57" s="3" t="s">
        <v>21</v>
      </c>
      <c r="B57" s="12">
        <v>12715</v>
      </c>
      <c r="C57" s="12">
        <v>12798</v>
      </c>
      <c r="D57" s="12">
        <v>8449.4</v>
      </c>
      <c r="E57" s="12">
        <v>12715</v>
      </c>
      <c r="F57" s="12">
        <f aca="true" t="shared" si="3" ref="F57:F66">SUM(E57-B57)</f>
        <v>0</v>
      </c>
      <c r="G57" s="12">
        <v>12715</v>
      </c>
      <c r="I57" s="115"/>
      <c r="J57" s="117"/>
    </row>
    <row r="58" spans="1:10" ht="12.75">
      <c r="A58" s="4" t="s">
        <v>101</v>
      </c>
      <c r="B58" s="7">
        <v>2285</v>
      </c>
      <c r="C58" s="7">
        <v>2433</v>
      </c>
      <c r="D58" s="7">
        <v>1775</v>
      </c>
      <c r="E58" s="7">
        <v>2285</v>
      </c>
      <c r="F58" s="7">
        <f>SUM(E58-B58)</f>
        <v>0</v>
      </c>
      <c r="G58" s="7">
        <v>2285</v>
      </c>
      <c r="I58" s="115"/>
      <c r="J58" s="117"/>
    </row>
    <row r="59" spans="1:10" ht="12.75">
      <c r="A59" s="4" t="s">
        <v>151</v>
      </c>
      <c r="B59" s="7">
        <v>0</v>
      </c>
      <c r="C59" s="7">
        <v>0</v>
      </c>
      <c r="D59" s="7">
        <v>0</v>
      </c>
      <c r="E59" s="7">
        <v>0</v>
      </c>
      <c r="F59" s="7">
        <f t="shared" si="3"/>
        <v>0</v>
      </c>
      <c r="G59" s="7">
        <v>0</v>
      </c>
      <c r="I59" s="115"/>
      <c r="J59" s="1"/>
    </row>
    <row r="60" spans="1:10" ht="12.75">
      <c r="A60" s="4" t="s">
        <v>22</v>
      </c>
      <c r="B60" s="7">
        <v>6015</v>
      </c>
      <c r="C60" s="7">
        <v>6692</v>
      </c>
      <c r="D60" s="7">
        <v>4565.2</v>
      </c>
      <c r="E60" s="7">
        <v>6015</v>
      </c>
      <c r="F60" s="89">
        <f t="shared" si="3"/>
        <v>0</v>
      </c>
      <c r="G60" s="7">
        <v>6015</v>
      </c>
      <c r="I60" s="115"/>
      <c r="J60" s="117"/>
    </row>
    <row r="61" spans="1:10" ht="12.75">
      <c r="A61" s="4" t="s">
        <v>146</v>
      </c>
      <c r="B61" s="7">
        <v>0</v>
      </c>
      <c r="C61" s="7">
        <v>1188</v>
      </c>
      <c r="D61" s="7">
        <v>1187.9</v>
      </c>
      <c r="E61" s="7">
        <v>0</v>
      </c>
      <c r="F61" s="89">
        <f t="shared" si="3"/>
        <v>0</v>
      </c>
      <c r="G61" s="7">
        <v>0</v>
      </c>
      <c r="I61" s="115"/>
      <c r="J61" s="1"/>
    </row>
    <row r="62" spans="1:10" ht="12.75">
      <c r="A62" s="4" t="s">
        <v>102</v>
      </c>
      <c r="B62" s="7">
        <v>3220</v>
      </c>
      <c r="C62" s="7">
        <v>3888</v>
      </c>
      <c r="D62" s="7">
        <v>2982.7</v>
      </c>
      <c r="E62" s="7">
        <v>3370</v>
      </c>
      <c r="F62" s="7">
        <f t="shared" si="3"/>
        <v>150</v>
      </c>
      <c r="G62" s="7">
        <v>3370</v>
      </c>
      <c r="I62" s="115"/>
      <c r="J62" s="117"/>
    </row>
    <row r="63" spans="1:10" ht="12.75">
      <c r="A63" s="4" t="s">
        <v>147</v>
      </c>
      <c r="B63" s="7">
        <v>0</v>
      </c>
      <c r="C63" s="7">
        <v>752</v>
      </c>
      <c r="D63" s="7">
        <v>751.7</v>
      </c>
      <c r="E63" s="7">
        <v>0</v>
      </c>
      <c r="F63" s="7">
        <v>0</v>
      </c>
      <c r="G63" s="7">
        <v>0</v>
      </c>
      <c r="I63" s="115"/>
      <c r="J63" s="1"/>
    </row>
    <row r="64" spans="1:10" ht="12.75">
      <c r="A64" s="4" t="s">
        <v>147</v>
      </c>
      <c r="B64" s="7">
        <v>0</v>
      </c>
      <c r="C64" s="7">
        <v>1098</v>
      </c>
      <c r="D64" s="7">
        <v>1098.3</v>
      </c>
      <c r="E64" s="7">
        <v>0</v>
      </c>
      <c r="F64" s="7">
        <f t="shared" si="3"/>
        <v>0</v>
      </c>
      <c r="G64" s="7">
        <v>0</v>
      </c>
      <c r="I64" s="115"/>
      <c r="J64" s="1"/>
    </row>
    <row r="65" spans="1:10" ht="12.75">
      <c r="A65" s="4" t="s">
        <v>103</v>
      </c>
      <c r="B65" s="7">
        <v>3330</v>
      </c>
      <c r="C65" s="7">
        <v>3369</v>
      </c>
      <c r="D65" s="7">
        <v>2353.2</v>
      </c>
      <c r="E65" s="7">
        <v>3330</v>
      </c>
      <c r="F65" s="7">
        <v>0</v>
      </c>
      <c r="G65" s="7">
        <v>3330</v>
      </c>
      <c r="I65" s="115"/>
      <c r="J65" s="1"/>
    </row>
    <row r="66" spans="1:10" ht="12.75">
      <c r="A66" s="4" t="s">
        <v>152</v>
      </c>
      <c r="B66" s="7">
        <v>0</v>
      </c>
      <c r="C66" s="7">
        <v>0</v>
      </c>
      <c r="D66" s="7">
        <v>0</v>
      </c>
      <c r="E66" s="7">
        <v>0</v>
      </c>
      <c r="F66" s="7">
        <f t="shared" si="3"/>
        <v>0</v>
      </c>
      <c r="G66" s="7">
        <v>0</v>
      </c>
      <c r="I66" s="115"/>
      <c r="J66" s="1"/>
    </row>
    <row r="67" spans="1:10" ht="12.75">
      <c r="A67" s="4" t="s">
        <v>104</v>
      </c>
      <c r="B67" s="7">
        <v>4600</v>
      </c>
      <c r="C67" s="7">
        <v>4641</v>
      </c>
      <c r="D67" s="7">
        <v>3408</v>
      </c>
      <c r="E67" s="7">
        <v>4200</v>
      </c>
      <c r="F67" s="7">
        <v>0</v>
      </c>
      <c r="G67" s="7">
        <v>4200</v>
      </c>
      <c r="I67" s="115"/>
      <c r="J67" s="1"/>
    </row>
    <row r="68" spans="1:10" ht="12.75">
      <c r="A68" s="4" t="s">
        <v>135</v>
      </c>
      <c r="B68" s="7">
        <v>0</v>
      </c>
      <c r="C68" s="7">
        <v>0</v>
      </c>
      <c r="D68" s="7">
        <v>0</v>
      </c>
      <c r="E68" s="7">
        <v>0</v>
      </c>
      <c r="F68" s="7">
        <f aca="true" t="shared" si="4" ref="F68:F85">SUM(E68-B68)</f>
        <v>0</v>
      </c>
      <c r="G68" s="7">
        <v>0</v>
      </c>
      <c r="I68" s="115"/>
      <c r="J68" s="1"/>
    </row>
    <row r="69" spans="1:10" ht="12.75">
      <c r="A69" s="4" t="s">
        <v>105</v>
      </c>
      <c r="B69" s="7">
        <v>4145</v>
      </c>
      <c r="C69" s="7">
        <v>4440</v>
      </c>
      <c r="D69" s="7">
        <v>2905.1</v>
      </c>
      <c r="E69" s="7">
        <v>4145</v>
      </c>
      <c r="F69" s="7">
        <f t="shared" si="4"/>
        <v>0</v>
      </c>
      <c r="G69" s="7">
        <v>4145</v>
      </c>
      <c r="I69" s="115"/>
      <c r="J69" s="1"/>
    </row>
    <row r="70" spans="1:10" ht="12.75">
      <c r="A70" s="4" t="s">
        <v>106</v>
      </c>
      <c r="B70" s="7">
        <v>4020</v>
      </c>
      <c r="C70" s="7">
        <v>4173</v>
      </c>
      <c r="D70" s="7">
        <v>2581</v>
      </c>
      <c r="E70" s="7">
        <v>4020</v>
      </c>
      <c r="F70" s="7">
        <v>0</v>
      </c>
      <c r="G70" s="7">
        <v>4020</v>
      </c>
      <c r="I70" s="115"/>
      <c r="J70" s="1"/>
    </row>
    <row r="71" spans="1:10" ht="12.75">
      <c r="A71" s="4" t="s">
        <v>153</v>
      </c>
      <c r="B71" s="7">
        <v>0</v>
      </c>
      <c r="C71" s="7">
        <v>0</v>
      </c>
      <c r="D71" s="7">
        <v>0</v>
      </c>
      <c r="E71" s="7">
        <v>0</v>
      </c>
      <c r="F71" s="7">
        <f t="shared" si="4"/>
        <v>0</v>
      </c>
      <c r="G71" s="7">
        <v>0</v>
      </c>
      <c r="I71" s="115"/>
      <c r="J71" s="1"/>
    </row>
    <row r="72" spans="1:10" ht="12.75">
      <c r="A72" s="4" t="s">
        <v>107</v>
      </c>
      <c r="B72" s="7">
        <v>3400</v>
      </c>
      <c r="C72" s="7">
        <v>3388</v>
      </c>
      <c r="D72" s="7">
        <v>2449</v>
      </c>
      <c r="E72" s="7">
        <v>3400</v>
      </c>
      <c r="F72" s="7">
        <f t="shared" si="4"/>
        <v>0</v>
      </c>
      <c r="G72" s="7">
        <v>3400</v>
      </c>
      <c r="I72" s="115"/>
      <c r="J72" s="1"/>
    </row>
    <row r="73" spans="1:10" ht="12.75">
      <c r="A73" s="4" t="s">
        <v>173</v>
      </c>
      <c r="B73" s="7">
        <v>0</v>
      </c>
      <c r="C73" s="7">
        <v>1210</v>
      </c>
      <c r="D73" s="7">
        <v>1210.2</v>
      </c>
      <c r="E73" s="7">
        <v>0</v>
      </c>
      <c r="F73" s="7">
        <f t="shared" si="4"/>
        <v>0</v>
      </c>
      <c r="G73" s="7">
        <v>0</v>
      </c>
      <c r="I73" s="115"/>
      <c r="J73" s="1"/>
    </row>
    <row r="74" spans="1:10" ht="12.75">
      <c r="A74" s="4" t="s">
        <v>108</v>
      </c>
      <c r="B74" s="7">
        <v>5250</v>
      </c>
      <c r="C74" s="7">
        <v>5344</v>
      </c>
      <c r="D74" s="7">
        <v>3804.2</v>
      </c>
      <c r="E74" s="7">
        <v>5100</v>
      </c>
      <c r="F74" s="7">
        <f t="shared" si="4"/>
        <v>-150</v>
      </c>
      <c r="G74" s="7">
        <v>5100</v>
      </c>
      <c r="I74" s="115"/>
      <c r="J74" s="1"/>
    </row>
    <row r="75" spans="1:10" ht="12.75">
      <c r="A75" s="4" t="s">
        <v>154</v>
      </c>
      <c r="B75" s="7">
        <v>0</v>
      </c>
      <c r="C75" s="7">
        <v>0</v>
      </c>
      <c r="D75" s="7">
        <v>0</v>
      </c>
      <c r="E75" s="7">
        <v>0</v>
      </c>
      <c r="F75" s="7">
        <f t="shared" si="4"/>
        <v>0</v>
      </c>
      <c r="G75" s="7">
        <v>0</v>
      </c>
      <c r="I75" s="115"/>
      <c r="J75" s="1"/>
    </row>
    <row r="76" spans="1:10" ht="12.75">
      <c r="A76" s="4" t="s">
        <v>100</v>
      </c>
      <c r="B76" s="7">
        <v>4225</v>
      </c>
      <c r="C76" s="7">
        <v>4461</v>
      </c>
      <c r="D76" s="7">
        <v>3298</v>
      </c>
      <c r="E76" s="7">
        <v>4225</v>
      </c>
      <c r="F76" s="7">
        <f t="shared" si="4"/>
        <v>0</v>
      </c>
      <c r="G76" s="7">
        <v>4225</v>
      </c>
      <c r="I76" s="115"/>
      <c r="J76" s="1"/>
    </row>
    <row r="77" spans="1:10" ht="12.75">
      <c r="A77" s="4" t="s">
        <v>155</v>
      </c>
      <c r="B77" s="7">
        <v>0</v>
      </c>
      <c r="C77" s="7">
        <v>0</v>
      </c>
      <c r="D77" s="7">
        <v>0</v>
      </c>
      <c r="E77" s="7">
        <v>0</v>
      </c>
      <c r="F77" s="7">
        <f t="shared" si="4"/>
        <v>0</v>
      </c>
      <c r="G77" s="7">
        <v>0</v>
      </c>
      <c r="I77" s="115"/>
      <c r="J77" s="1"/>
    </row>
    <row r="78" spans="1:10" ht="12.75">
      <c r="A78" s="4" t="s">
        <v>23</v>
      </c>
      <c r="B78" s="7">
        <v>1090</v>
      </c>
      <c r="C78" s="7">
        <v>1501</v>
      </c>
      <c r="D78" s="7">
        <v>714</v>
      </c>
      <c r="E78" s="7">
        <v>1090</v>
      </c>
      <c r="F78" s="7">
        <f t="shared" si="4"/>
        <v>0</v>
      </c>
      <c r="G78" s="7">
        <v>1090</v>
      </c>
      <c r="I78" s="115"/>
      <c r="J78" s="1"/>
    </row>
    <row r="79" spans="1:9" ht="12.75">
      <c r="A79" s="11" t="s">
        <v>109</v>
      </c>
      <c r="B79" s="7">
        <v>1482</v>
      </c>
      <c r="C79" s="7">
        <v>1982</v>
      </c>
      <c r="D79" s="7">
        <v>1095.7</v>
      </c>
      <c r="E79" s="7">
        <v>1387</v>
      </c>
      <c r="F79" s="7">
        <f aca="true" t="shared" si="5" ref="F79:F84">SUM(E79-B79)</f>
        <v>-95</v>
      </c>
      <c r="G79" s="7">
        <v>1387</v>
      </c>
      <c r="I79" s="116"/>
    </row>
    <row r="80" spans="1:7" ht="12.75">
      <c r="A80" s="11" t="s">
        <v>112</v>
      </c>
      <c r="B80" s="7">
        <v>500</v>
      </c>
      <c r="C80" s="7">
        <v>180</v>
      </c>
      <c r="D80" s="7">
        <v>39.7</v>
      </c>
      <c r="E80" s="76">
        <v>500</v>
      </c>
      <c r="F80" s="76">
        <f t="shared" si="5"/>
        <v>0</v>
      </c>
      <c r="G80" s="76">
        <v>500</v>
      </c>
    </row>
    <row r="81" spans="1:7" ht="12.75">
      <c r="A81" s="9" t="s">
        <v>0</v>
      </c>
      <c r="B81" s="76">
        <v>9000</v>
      </c>
      <c r="C81" s="76">
        <v>10025</v>
      </c>
      <c r="D81" s="76">
        <v>10025</v>
      </c>
      <c r="E81" s="72">
        <v>10000</v>
      </c>
      <c r="F81" s="72">
        <f t="shared" si="5"/>
        <v>1000</v>
      </c>
      <c r="G81" s="72">
        <v>10000</v>
      </c>
    </row>
    <row r="82" spans="1:7" ht="12.75">
      <c r="A82" s="4" t="s">
        <v>1</v>
      </c>
      <c r="B82" s="72">
        <v>5000</v>
      </c>
      <c r="C82" s="72">
        <v>13094</v>
      </c>
      <c r="D82" s="72">
        <v>10843.2</v>
      </c>
      <c r="E82" s="72">
        <v>10000</v>
      </c>
      <c r="F82" s="72">
        <f t="shared" si="5"/>
        <v>5000</v>
      </c>
      <c r="G82" s="72">
        <v>10000</v>
      </c>
    </row>
    <row r="83" spans="1:7" ht="12.75">
      <c r="A83" s="109" t="s">
        <v>174</v>
      </c>
      <c r="B83" s="72">
        <v>250</v>
      </c>
      <c r="C83" s="72">
        <v>250</v>
      </c>
      <c r="D83" s="72">
        <v>250</v>
      </c>
      <c r="E83" s="72">
        <v>0</v>
      </c>
      <c r="F83" s="72">
        <f t="shared" si="5"/>
        <v>-250</v>
      </c>
      <c r="G83" s="72">
        <v>0</v>
      </c>
    </row>
    <row r="84" spans="1:7" ht="12.75">
      <c r="A84" s="4" t="s">
        <v>10</v>
      </c>
      <c r="B84" s="7">
        <v>100</v>
      </c>
      <c r="C84" s="7">
        <v>100</v>
      </c>
      <c r="D84" s="7">
        <v>0</v>
      </c>
      <c r="E84" s="72">
        <v>100</v>
      </c>
      <c r="F84" s="72">
        <f t="shared" si="5"/>
        <v>0</v>
      </c>
      <c r="G84" s="72">
        <v>100</v>
      </c>
    </row>
    <row r="85" spans="1:7" ht="13.5" thickBot="1">
      <c r="A85" s="5" t="s">
        <v>175</v>
      </c>
      <c r="B85" s="16">
        <v>0</v>
      </c>
      <c r="C85" s="16">
        <v>0</v>
      </c>
      <c r="D85" s="16">
        <v>0</v>
      </c>
      <c r="E85" s="16">
        <v>0</v>
      </c>
      <c r="F85" s="16">
        <f t="shared" si="4"/>
        <v>0</v>
      </c>
      <c r="G85" s="16">
        <v>0</v>
      </c>
    </row>
    <row r="86" spans="1:7" ht="12.75">
      <c r="A86" s="120" t="s">
        <v>56</v>
      </c>
      <c r="B86" s="22" t="s">
        <v>48</v>
      </c>
      <c r="C86" s="22" t="s">
        <v>49</v>
      </c>
      <c r="D86" s="22" t="s">
        <v>50</v>
      </c>
      <c r="E86" s="22" t="s">
        <v>68</v>
      </c>
      <c r="F86" s="86" t="s">
        <v>142</v>
      </c>
      <c r="G86" s="22" t="s">
        <v>168</v>
      </c>
    </row>
    <row r="87" spans="1:7" ht="13.5" thickBot="1">
      <c r="A87" s="121"/>
      <c r="B87" s="23" t="s">
        <v>167</v>
      </c>
      <c r="C87" s="23" t="s">
        <v>167</v>
      </c>
      <c r="D87" s="23" t="s">
        <v>186</v>
      </c>
      <c r="E87" s="23" t="s">
        <v>69</v>
      </c>
      <c r="F87" s="87" t="s">
        <v>143</v>
      </c>
      <c r="G87" s="78" t="s">
        <v>133</v>
      </c>
    </row>
    <row r="88" spans="1:7" ht="13.5" thickBot="1">
      <c r="A88" s="37" t="s">
        <v>24</v>
      </c>
      <c r="B88" s="39">
        <f>SUM(B89:B100)</f>
        <v>12275</v>
      </c>
      <c r="C88" s="95">
        <f>SUM(C89:C100)</f>
        <v>12953</v>
      </c>
      <c r="D88" s="39">
        <f>SUM(D89:D100)</f>
        <v>7180.8</v>
      </c>
      <c r="E88" s="39">
        <f>SUM(E89:E100)</f>
        <v>11882</v>
      </c>
      <c r="F88" s="14">
        <f aca="true" t="shared" si="6" ref="F88:F134">SUM(E88-B88)</f>
        <v>-393</v>
      </c>
      <c r="G88" s="39">
        <f>SUM(G89:G100)</f>
        <v>11882</v>
      </c>
    </row>
    <row r="89" spans="1:7" ht="12.75">
      <c r="A89" s="103" t="s">
        <v>27</v>
      </c>
      <c r="B89" s="30">
        <v>250</v>
      </c>
      <c r="C89" s="30">
        <v>250</v>
      </c>
      <c r="D89" s="30">
        <v>150.9</v>
      </c>
      <c r="E89" s="30">
        <v>250</v>
      </c>
      <c r="F89" s="7">
        <f t="shared" si="6"/>
        <v>0</v>
      </c>
      <c r="G89" s="30">
        <v>250</v>
      </c>
    </row>
    <row r="90" spans="1:7" ht="12.75">
      <c r="A90" s="103" t="s">
        <v>28</v>
      </c>
      <c r="B90" s="44">
        <v>2250</v>
      </c>
      <c r="C90" s="44">
        <v>2250</v>
      </c>
      <c r="D90" s="44">
        <v>888.2</v>
      </c>
      <c r="E90" s="44">
        <v>1800</v>
      </c>
      <c r="F90" s="7">
        <f t="shared" si="6"/>
        <v>-450</v>
      </c>
      <c r="G90" s="44">
        <v>1800</v>
      </c>
    </row>
    <row r="91" spans="1:7" ht="12.75">
      <c r="A91" s="103" t="s">
        <v>76</v>
      </c>
      <c r="B91" s="44">
        <v>1292</v>
      </c>
      <c r="C91" s="44">
        <v>1280</v>
      </c>
      <c r="D91" s="44">
        <v>884.9</v>
      </c>
      <c r="E91" s="44">
        <v>1295</v>
      </c>
      <c r="F91" s="7">
        <f t="shared" si="6"/>
        <v>3</v>
      </c>
      <c r="G91" s="44">
        <v>1295</v>
      </c>
    </row>
    <row r="92" spans="1:7" ht="12.75">
      <c r="A92" s="103" t="s">
        <v>77</v>
      </c>
      <c r="B92" s="44">
        <v>1348</v>
      </c>
      <c r="C92" s="44">
        <v>1348</v>
      </c>
      <c r="D92" s="44">
        <v>679</v>
      </c>
      <c r="E92" s="44">
        <v>1350</v>
      </c>
      <c r="F92" s="7">
        <f t="shared" si="6"/>
        <v>2</v>
      </c>
      <c r="G92" s="44">
        <v>1350</v>
      </c>
    </row>
    <row r="93" spans="1:7" ht="12.75">
      <c r="A93" s="103" t="s">
        <v>29</v>
      </c>
      <c r="B93" s="44">
        <v>450</v>
      </c>
      <c r="C93" s="44">
        <v>450</v>
      </c>
      <c r="D93" s="44">
        <v>190.4</v>
      </c>
      <c r="E93" s="44">
        <v>450</v>
      </c>
      <c r="F93" s="7">
        <f t="shared" si="6"/>
        <v>0</v>
      </c>
      <c r="G93" s="44">
        <v>450</v>
      </c>
    </row>
    <row r="94" spans="1:7" ht="12.75">
      <c r="A94" s="103" t="s">
        <v>75</v>
      </c>
      <c r="B94" s="30">
        <v>400</v>
      </c>
      <c r="C94" s="30">
        <v>400</v>
      </c>
      <c r="D94" s="30">
        <v>174.6</v>
      </c>
      <c r="E94" s="30">
        <v>400</v>
      </c>
      <c r="F94" s="7">
        <f t="shared" si="6"/>
        <v>0</v>
      </c>
      <c r="G94" s="30">
        <v>400</v>
      </c>
    </row>
    <row r="95" spans="1:7" ht="12.75">
      <c r="A95" s="4" t="s">
        <v>38</v>
      </c>
      <c r="B95" s="44">
        <v>5657</v>
      </c>
      <c r="C95" s="44">
        <v>5657</v>
      </c>
      <c r="D95" s="44">
        <v>3837</v>
      </c>
      <c r="E95" s="44">
        <v>5657</v>
      </c>
      <c r="F95" s="7">
        <f t="shared" si="6"/>
        <v>0</v>
      </c>
      <c r="G95" s="44">
        <v>5657</v>
      </c>
    </row>
    <row r="96" spans="1:7" ht="12.75">
      <c r="A96" s="104" t="s">
        <v>156</v>
      </c>
      <c r="B96" s="7">
        <v>15</v>
      </c>
      <c r="C96" s="7">
        <v>15</v>
      </c>
      <c r="D96" s="7">
        <v>1.8</v>
      </c>
      <c r="E96" s="7">
        <v>15</v>
      </c>
      <c r="F96" s="7">
        <f t="shared" si="6"/>
        <v>0</v>
      </c>
      <c r="G96" s="7">
        <v>15</v>
      </c>
    </row>
    <row r="97" spans="1:7" ht="12.75">
      <c r="A97" s="104" t="s">
        <v>157</v>
      </c>
      <c r="B97" s="7">
        <v>2</v>
      </c>
      <c r="C97" s="7">
        <v>2</v>
      </c>
      <c r="D97" s="7">
        <v>0.2</v>
      </c>
      <c r="E97" s="7">
        <v>2</v>
      </c>
      <c r="F97" s="7">
        <f t="shared" si="6"/>
        <v>0</v>
      </c>
      <c r="G97" s="7">
        <v>2</v>
      </c>
    </row>
    <row r="98" spans="1:7" ht="12.75">
      <c r="A98" s="104" t="s">
        <v>176</v>
      </c>
      <c r="B98" s="7">
        <v>108</v>
      </c>
      <c r="C98" s="7">
        <v>798</v>
      </c>
      <c r="D98" s="7">
        <v>370.7</v>
      </c>
      <c r="E98" s="30">
        <v>160</v>
      </c>
      <c r="F98" s="7">
        <f t="shared" si="6"/>
        <v>52</v>
      </c>
      <c r="G98" s="30">
        <v>160</v>
      </c>
    </row>
    <row r="99" spans="1:7" ht="12.75">
      <c r="A99" s="104" t="s">
        <v>54</v>
      </c>
      <c r="B99" s="30">
        <v>3</v>
      </c>
      <c r="C99" s="30">
        <v>3</v>
      </c>
      <c r="D99" s="30">
        <v>3.1</v>
      </c>
      <c r="E99" s="75">
        <v>3</v>
      </c>
      <c r="F99" s="72"/>
      <c r="G99" s="75">
        <v>3</v>
      </c>
    </row>
    <row r="100" spans="1:7" ht="13.5" thickBot="1">
      <c r="A100" s="105" t="s">
        <v>67</v>
      </c>
      <c r="B100" s="43">
        <v>500</v>
      </c>
      <c r="C100" s="43">
        <v>500</v>
      </c>
      <c r="D100" s="43">
        <v>0</v>
      </c>
      <c r="E100" s="43">
        <v>500</v>
      </c>
      <c r="F100" s="16">
        <f t="shared" si="6"/>
        <v>0</v>
      </c>
      <c r="G100" s="43">
        <v>500</v>
      </c>
    </row>
    <row r="101" spans="1:7" ht="13.5" thickBot="1">
      <c r="A101" s="37" t="s">
        <v>119</v>
      </c>
      <c r="B101" s="71">
        <f>SUM(B102:B106)</f>
        <v>47795</v>
      </c>
      <c r="C101" s="71">
        <f>SUM(C102:C106)</f>
        <v>47907</v>
      </c>
      <c r="D101" s="71">
        <f>SUM(D102:D106)</f>
        <v>27646</v>
      </c>
      <c r="E101" s="71">
        <f>SUM(E102:E106)</f>
        <v>45920</v>
      </c>
      <c r="F101" s="71">
        <f t="shared" si="6"/>
        <v>-1875</v>
      </c>
      <c r="G101" s="71">
        <f>SUM(G102:G106)</f>
        <v>45920</v>
      </c>
    </row>
    <row r="102" spans="1:7" ht="12.75">
      <c r="A102" s="53" t="s">
        <v>116</v>
      </c>
      <c r="B102" s="60">
        <v>19083</v>
      </c>
      <c r="C102" s="60">
        <v>19120</v>
      </c>
      <c r="D102" s="60">
        <v>11847.5</v>
      </c>
      <c r="E102" s="60">
        <v>18231</v>
      </c>
      <c r="F102" s="12">
        <f t="shared" si="6"/>
        <v>-852</v>
      </c>
      <c r="G102" s="60">
        <v>18231</v>
      </c>
    </row>
    <row r="103" spans="1:7" ht="12.75">
      <c r="A103" s="52" t="s">
        <v>117</v>
      </c>
      <c r="B103" s="41">
        <v>0</v>
      </c>
      <c r="C103" s="41">
        <v>0</v>
      </c>
      <c r="D103" s="41">
        <v>0</v>
      </c>
      <c r="E103" s="41">
        <v>1600</v>
      </c>
      <c r="F103" s="41">
        <f t="shared" si="6"/>
        <v>1600</v>
      </c>
      <c r="G103" s="41">
        <v>1600</v>
      </c>
    </row>
    <row r="104" spans="1:7" ht="12.75">
      <c r="A104" s="52" t="s">
        <v>120</v>
      </c>
      <c r="B104" s="41">
        <v>24500</v>
      </c>
      <c r="C104" s="41">
        <v>24575</v>
      </c>
      <c r="D104" s="41">
        <v>15084.8</v>
      </c>
      <c r="E104" s="41">
        <v>19030</v>
      </c>
      <c r="F104" s="7">
        <f t="shared" si="6"/>
        <v>-5470</v>
      </c>
      <c r="G104" s="41">
        <v>19030</v>
      </c>
    </row>
    <row r="105" spans="1:7" ht="12.75">
      <c r="A105" s="50" t="s">
        <v>121</v>
      </c>
      <c r="B105" s="62">
        <v>4212</v>
      </c>
      <c r="C105" s="62">
        <v>4212</v>
      </c>
      <c r="D105" s="62">
        <v>713.7</v>
      </c>
      <c r="E105" s="62">
        <v>7059</v>
      </c>
      <c r="F105" s="72">
        <f>SUM(E105-B105)</f>
        <v>2847</v>
      </c>
      <c r="G105" s="62">
        <v>7059</v>
      </c>
    </row>
    <row r="106" spans="1:7" ht="13.5" thickBot="1">
      <c r="A106" s="55" t="s">
        <v>141</v>
      </c>
      <c r="B106" s="49">
        <v>0</v>
      </c>
      <c r="C106" s="49">
        <v>0</v>
      </c>
      <c r="D106" s="49">
        <v>0</v>
      </c>
      <c r="E106" s="49">
        <v>0</v>
      </c>
      <c r="F106" s="16">
        <f t="shared" si="6"/>
        <v>0</v>
      </c>
      <c r="G106" s="49">
        <v>0</v>
      </c>
    </row>
    <row r="107" spans="1:7" ht="13.5" thickBot="1">
      <c r="A107" s="59" t="s">
        <v>160</v>
      </c>
      <c r="B107" s="68">
        <v>1880</v>
      </c>
      <c r="C107" s="68">
        <v>1880</v>
      </c>
      <c r="D107" s="68">
        <v>285.7</v>
      </c>
      <c r="E107" s="68">
        <v>1910</v>
      </c>
      <c r="F107" s="68">
        <f t="shared" si="6"/>
        <v>30</v>
      </c>
      <c r="G107" s="68">
        <v>1910</v>
      </c>
    </row>
    <row r="108" spans="1:7" ht="13.5" thickBot="1">
      <c r="A108" s="51" t="s">
        <v>165</v>
      </c>
      <c r="B108" s="68">
        <f>SUM(B109:B112)</f>
        <v>120585</v>
      </c>
      <c r="C108" s="68">
        <f>SUM(C109:C112)</f>
        <v>122606</v>
      </c>
      <c r="D108" s="68">
        <f>SUM(D109:D112)</f>
        <v>66543.1</v>
      </c>
      <c r="E108" s="68">
        <f>SUM(E109:E112)</f>
        <v>117945</v>
      </c>
      <c r="F108" s="68">
        <f t="shared" si="6"/>
        <v>-2640</v>
      </c>
      <c r="G108" s="68">
        <f>SUM(G109:G112)</f>
        <v>117945</v>
      </c>
    </row>
    <row r="109" spans="1:7" ht="12.75">
      <c r="A109" s="53" t="s">
        <v>80</v>
      </c>
      <c r="B109" s="60">
        <v>79930</v>
      </c>
      <c r="C109" s="60">
        <v>81439</v>
      </c>
      <c r="D109" s="60">
        <v>45727.9</v>
      </c>
      <c r="E109" s="60">
        <v>77780</v>
      </c>
      <c r="F109" s="41">
        <f t="shared" si="6"/>
        <v>-2150</v>
      </c>
      <c r="G109" s="60">
        <v>77780</v>
      </c>
    </row>
    <row r="110" spans="1:7" ht="12.75">
      <c r="A110" s="54" t="s">
        <v>81</v>
      </c>
      <c r="B110" s="61">
        <v>5000</v>
      </c>
      <c r="C110" s="61">
        <v>5000</v>
      </c>
      <c r="D110" s="61">
        <v>1239.9</v>
      </c>
      <c r="E110" s="61">
        <v>5000</v>
      </c>
      <c r="F110" s="41">
        <f t="shared" si="6"/>
        <v>0</v>
      </c>
      <c r="G110" s="61">
        <v>5000</v>
      </c>
    </row>
    <row r="111" spans="1:7" ht="12.75">
      <c r="A111" s="54" t="s">
        <v>82</v>
      </c>
      <c r="B111" s="41">
        <v>4200</v>
      </c>
      <c r="C111" s="41">
        <v>4200</v>
      </c>
      <c r="D111" s="41">
        <v>2574.7</v>
      </c>
      <c r="E111" s="41">
        <v>4380</v>
      </c>
      <c r="F111" s="41">
        <f t="shared" si="6"/>
        <v>180</v>
      </c>
      <c r="G111" s="41">
        <v>4380</v>
      </c>
    </row>
    <row r="112" spans="1:7" ht="13.5" thickBot="1">
      <c r="A112" s="92" t="s">
        <v>144</v>
      </c>
      <c r="B112" s="62">
        <v>31455</v>
      </c>
      <c r="C112" s="62">
        <v>31967</v>
      </c>
      <c r="D112" s="62">
        <v>17000.6</v>
      </c>
      <c r="E112" s="62">
        <v>30785</v>
      </c>
      <c r="F112" s="62">
        <f t="shared" si="6"/>
        <v>-670</v>
      </c>
      <c r="G112" s="62">
        <v>30785</v>
      </c>
    </row>
    <row r="113" spans="1:7" ht="13.5" thickBot="1">
      <c r="A113" s="51" t="s">
        <v>161</v>
      </c>
      <c r="B113" s="39">
        <f>SUM(B114:B118)</f>
        <v>16864</v>
      </c>
      <c r="C113" s="39">
        <f>SUM(C114:C118)</f>
        <v>20344</v>
      </c>
      <c r="D113" s="14">
        <f>SUM(D114:D118)</f>
        <v>9350.6</v>
      </c>
      <c r="E113" s="39">
        <f>SUM(E114:E118)</f>
        <v>14198</v>
      </c>
      <c r="F113" s="39">
        <f t="shared" si="6"/>
        <v>-2666</v>
      </c>
      <c r="G113" s="39">
        <f>SUM(G114:G118)</f>
        <v>14198</v>
      </c>
    </row>
    <row r="114" spans="1:7" s="28" customFormat="1" ht="12.75">
      <c r="A114" s="56" t="s">
        <v>132</v>
      </c>
      <c r="B114" s="64">
        <v>100</v>
      </c>
      <c r="C114" s="64">
        <v>100</v>
      </c>
      <c r="D114" s="64">
        <v>7.2</v>
      </c>
      <c r="E114" s="64">
        <v>100</v>
      </c>
      <c r="F114" s="41">
        <f>SUM(E114-B114)</f>
        <v>0</v>
      </c>
      <c r="G114" s="64">
        <v>100</v>
      </c>
    </row>
    <row r="115" spans="1:7" s="28" customFormat="1" ht="12.75">
      <c r="A115" s="56" t="s">
        <v>30</v>
      </c>
      <c r="B115" s="63">
        <v>100</v>
      </c>
      <c r="C115" s="63">
        <v>100</v>
      </c>
      <c r="D115" s="63">
        <v>34.6</v>
      </c>
      <c r="E115" s="63">
        <v>100</v>
      </c>
      <c r="F115" s="41">
        <f t="shared" si="6"/>
        <v>0</v>
      </c>
      <c r="G115" s="63">
        <v>100</v>
      </c>
    </row>
    <row r="116" spans="1:7" s="28" customFormat="1" ht="12.75">
      <c r="A116" s="56" t="s">
        <v>31</v>
      </c>
      <c r="B116" s="44">
        <v>4305</v>
      </c>
      <c r="C116" s="44">
        <v>4385</v>
      </c>
      <c r="D116" s="44">
        <v>1546.9</v>
      </c>
      <c r="E116" s="44">
        <v>1995</v>
      </c>
      <c r="F116" s="41">
        <f t="shared" si="6"/>
        <v>-2310</v>
      </c>
      <c r="G116" s="44">
        <v>1995</v>
      </c>
    </row>
    <row r="117" spans="1:7" s="28" customFormat="1" ht="12.75">
      <c r="A117" s="57" t="s">
        <v>74</v>
      </c>
      <c r="B117" s="65">
        <v>70</v>
      </c>
      <c r="C117" s="65">
        <v>70</v>
      </c>
      <c r="D117" s="65">
        <v>19.8</v>
      </c>
      <c r="E117" s="65">
        <v>70</v>
      </c>
      <c r="F117" s="62">
        <f t="shared" si="6"/>
        <v>0</v>
      </c>
      <c r="G117" s="65">
        <v>70</v>
      </c>
    </row>
    <row r="118" spans="1:7" s="28" customFormat="1" ht="13.5" thickBot="1">
      <c r="A118" s="50" t="s">
        <v>87</v>
      </c>
      <c r="B118" s="49">
        <v>12289</v>
      </c>
      <c r="C118" s="49">
        <v>15689</v>
      </c>
      <c r="D118" s="49">
        <v>7742.1</v>
      </c>
      <c r="E118" s="49">
        <v>11933</v>
      </c>
      <c r="F118" s="62">
        <f t="shared" si="6"/>
        <v>-356</v>
      </c>
      <c r="G118" s="49">
        <v>11933</v>
      </c>
    </row>
    <row r="119" spans="1:7" ht="13.5" thickBot="1">
      <c r="A119" s="51" t="s">
        <v>58</v>
      </c>
      <c r="B119" s="39">
        <f>SUM(B120:B123)</f>
        <v>38579</v>
      </c>
      <c r="C119" s="39">
        <f>SUM(C120:C123)</f>
        <v>39662</v>
      </c>
      <c r="D119" s="39">
        <f>SUM(D120:D123)</f>
        <v>26897.6</v>
      </c>
      <c r="E119" s="39">
        <f>SUM(E120:E123)</f>
        <v>40754</v>
      </c>
      <c r="F119" s="39">
        <f t="shared" si="6"/>
        <v>2175</v>
      </c>
      <c r="G119" s="39">
        <f>SUM(G120:G123)</f>
        <v>39922</v>
      </c>
    </row>
    <row r="120" spans="1:7" ht="12.75">
      <c r="A120" s="53" t="s">
        <v>83</v>
      </c>
      <c r="B120" s="66">
        <v>7978</v>
      </c>
      <c r="C120" s="66">
        <v>8061</v>
      </c>
      <c r="D120" s="66">
        <v>6066.3</v>
      </c>
      <c r="E120" s="66">
        <v>9463</v>
      </c>
      <c r="F120" s="41">
        <f t="shared" si="6"/>
        <v>1485</v>
      </c>
      <c r="G120" s="66">
        <v>9463</v>
      </c>
    </row>
    <row r="121" spans="1:7" ht="12.75">
      <c r="A121" s="52" t="s">
        <v>12</v>
      </c>
      <c r="B121" s="67">
        <v>350</v>
      </c>
      <c r="C121" s="67">
        <v>1350</v>
      </c>
      <c r="D121" s="67">
        <v>1250</v>
      </c>
      <c r="E121" s="67">
        <v>1040</v>
      </c>
      <c r="F121" s="41">
        <f t="shared" si="6"/>
        <v>690</v>
      </c>
      <c r="G121" s="67">
        <v>1040</v>
      </c>
    </row>
    <row r="122" spans="1:7" ht="12.75">
      <c r="A122" s="58" t="s">
        <v>15</v>
      </c>
      <c r="B122" s="67">
        <v>22575</v>
      </c>
      <c r="C122" s="67">
        <v>22575</v>
      </c>
      <c r="D122" s="67">
        <v>14625.3</v>
      </c>
      <c r="E122" s="67">
        <v>22575</v>
      </c>
      <c r="F122" s="41">
        <f t="shared" si="6"/>
        <v>0</v>
      </c>
      <c r="G122" s="67">
        <v>21954</v>
      </c>
    </row>
    <row r="123" spans="1:7" ht="13.5" thickBot="1">
      <c r="A123" s="50" t="s">
        <v>16</v>
      </c>
      <c r="B123" s="67">
        <v>7676</v>
      </c>
      <c r="C123" s="67">
        <v>7676</v>
      </c>
      <c r="D123" s="67">
        <v>4956</v>
      </c>
      <c r="E123" s="67">
        <v>7676</v>
      </c>
      <c r="F123" s="41">
        <f t="shared" si="6"/>
        <v>0</v>
      </c>
      <c r="G123" s="67">
        <v>7465</v>
      </c>
    </row>
    <row r="124" spans="1:7" ht="13.5" thickBot="1">
      <c r="A124" s="51" t="s">
        <v>59</v>
      </c>
      <c r="B124" s="39">
        <f>SUM(B125:B127)</f>
        <v>1202</v>
      </c>
      <c r="C124" s="39">
        <f>SUM(C125:C127)</f>
        <v>1271</v>
      </c>
      <c r="D124" s="39">
        <f>SUM(D125:D127)</f>
        <v>1057.9</v>
      </c>
      <c r="E124" s="39">
        <f>SUM(E125:E127)</f>
        <v>1194</v>
      </c>
      <c r="F124" s="39">
        <f t="shared" si="6"/>
        <v>-8</v>
      </c>
      <c r="G124" s="39">
        <f>SUM(G125:G127)</f>
        <v>1194</v>
      </c>
    </row>
    <row r="125" spans="1:7" ht="12.75">
      <c r="A125" s="53" t="s">
        <v>13</v>
      </c>
      <c r="B125" s="60">
        <v>662</v>
      </c>
      <c r="C125" s="60">
        <v>731</v>
      </c>
      <c r="D125" s="60">
        <v>451.5</v>
      </c>
      <c r="E125" s="60">
        <v>654</v>
      </c>
      <c r="F125" s="60">
        <f t="shared" si="6"/>
        <v>-8</v>
      </c>
      <c r="G125" s="60">
        <v>654</v>
      </c>
    </row>
    <row r="126" spans="1:7" ht="12.75">
      <c r="A126" s="58" t="s">
        <v>150</v>
      </c>
      <c r="B126" s="96">
        <v>540</v>
      </c>
      <c r="C126" s="96">
        <v>540</v>
      </c>
      <c r="D126" s="96">
        <v>328.9</v>
      </c>
      <c r="E126" s="96">
        <v>540</v>
      </c>
      <c r="F126" s="96">
        <f t="shared" si="6"/>
        <v>0</v>
      </c>
      <c r="G126" s="96">
        <v>540</v>
      </c>
    </row>
    <row r="127" spans="1:7" ht="13.5" thickBot="1">
      <c r="A127" s="50" t="s">
        <v>52</v>
      </c>
      <c r="B127" s="62">
        <v>0</v>
      </c>
      <c r="C127" s="62">
        <v>0</v>
      </c>
      <c r="D127" s="62">
        <v>277.5</v>
      </c>
      <c r="E127" s="62">
        <v>0</v>
      </c>
      <c r="F127" s="62">
        <f t="shared" si="6"/>
        <v>0</v>
      </c>
      <c r="G127" s="62">
        <v>0</v>
      </c>
    </row>
    <row r="128" spans="1:7" ht="13.5" thickBot="1">
      <c r="A128" s="51" t="s">
        <v>113</v>
      </c>
      <c r="B128" s="39">
        <f>SUM(B129:B139)</f>
        <v>49192</v>
      </c>
      <c r="C128" s="39">
        <f>SUM(C129:C139)</f>
        <v>76321</v>
      </c>
      <c r="D128" s="39">
        <f>SUM(D129:D139)</f>
        <v>43424.3</v>
      </c>
      <c r="E128" s="39">
        <f>SUM(E129:E139)</f>
        <v>64605</v>
      </c>
      <c r="F128" s="39">
        <f t="shared" si="6"/>
        <v>15413</v>
      </c>
      <c r="G128" s="39">
        <f>SUM(G129:G139)</f>
        <v>64605</v>
      </c>
    </row>
    <row r="129" spans="1:7" ht="12.75">
      <c r="A129" s="53" t="s">
        <v>163</v>
      </c>
      <c r="B129" s="61">
        <v>1805</v>
      </c>
      <c r="C129" s="61">
        <v>1805</v>
      </c>
      <c r="D129" s="61">
        <v>1211.8</v>
      </c>
      <c r="E129" s="61">
        <v>1805</v>
      </c>
      <c r="F129" s="61">
        <f t="shared" si="6"/>
        <v>0</v>
      </c>
      <c r="G129" s="61">
        <v>1805</v>
      </c>
    </row>
    <row r="130" spans="1:7" ht="12.75">
      <c r="A130" s="52" t="s">
        <v>162</v>
      </c>
      <c r="B130" s="41">
        <v>1800</v>
      </c>
      <c r="C130" s="41">
        <v>1800</v>
      </c>
      <c r="D130" s="41">
        <v>282</v>
      </c>
      <c r="E130" s="41">
        <v>1800</v>
      </c>
      <c r="F130" s="41">
        <f t="shared" si="6"/>
        <v>0</v>
      </c>
      <c r="G130" s="41">
        <v>1800</v>
      </c>
    </row>
    <row r="131" spans="1:7" ht="12.75">
      <c r="A131" s="52" t="s">
        <v>78</v>
      </c>
      <c r="B131" s="41">
        <v>2000</v>
      </c>
      <c r="C131" s="41">
        <v>2000</v>
      </c>
      <c r="D131" s="41">
        <v>552.3</v>
      </c>
      <c r="E131" s="41">
        <v>2000</v>
      </c>
      <c r="F131" s="41">
        <f t="shared" si="6"/>
        <v>0</v>
      </c>
      <c r="G131" s="41">
        <v>2000</v>
      </c>
    </row>
    <row r="132" spans="1:8" ht="12.75">
      <c r="A132" s="52" t="s">
        <v>79</v>
      </c>
      <c r="B132" s="41">
        <v>3587</v>
      </c>
      <c r="C132" s="41">
        <v>27841</v>
      </c>
      <c r="D132" s="41">
        <v>9356.4</v>
      </c>
      <c r="E132" s="41">
        <v>0</v>
      </c>
      <c r="F132" s="41">
        <f t="shared" si="6"/>
        <v>-3587</v>
      </c>
      <c r="G132" s="41">
        <v>0</v>
      </c>
      <c r="H132" s="119"/>
    </row>
    <row r="133" spans="1:8" ht="12.75">
      <c r="A133" s="52" t="s">
        <v>184</v>
      </c>
      <c r="B133" s="41">
        <v>0</v>
      </c>
      <c r="C133" s="41">
        <v>0</v>
      </c>
      <c r="D133" s="41">
        <v>0</v>
      </c>
      <c r="E133" s="41">
        <v>30000</v>
      </c>
      <c r="F133" s="41">
        <f t="shared" si="6"/>
        <v>30000</v>
      </c>
      <c r="G133" s="41">
        <v>30000</v>
      </c>
      <c r="H133" s="119"/>
    </row>
    <row r="134" spans="1:7" ht="12.75">
      <c r="A134" s="52" t="s">
        <v>177</v>
      </c>
      <c r="B134" s="41">
        <v>20000</v>
      </c>
      <c r="C134" s="41">
        <v>21175</v>
      </c>
      <c r="D134" s="41">
        <v>17303.8</v>
      </c>
      <c r="E134" s="41">
        <v>10000</v>
      </c>
      <c r="F134" s="41">
        <f t="shared" si="6"/>
        <v>-10000</v>
      </c>
      <c r="G134" s="41">
        <v>10000</v>
      </c>
    </row>
    <row r="135" spans="1:7" ht="12.75">
      <c r="A135" s="52" t="s">
        <v>178</v>
      </c>
      <c r="B135" s="41">
        <v>2500</v>
      </c>
      <c r="C135" s="41">
        <v>2500</v>
      </c>
      <c r="D135" s="41">
        <v>300</v>
      </c>
      <c r="E135" s="41">
        <v>1500</v>
      </c>
      <c r="F135" s="41">
        <f>SUM(E135-B135)</f>
        <v>-1000</v>
      </c>
      <c r="G135" s="41">
        <v>1500</v>
      </c>
    </row>
    <row r="136" spans="1:7" ht="13.5" thickBot="1">
      <c r="A136" s="55" t="s">
        <v>25</v>
      </c>
      <c r="B136" s="49">
        <v>0</v>
      </c>
      <c r="C136" s="49">
        <v>0</v>
      </c>
      <c r="D136" s="49">
        <v>0</v>
      </c>
      <c r="E136" s="49">
        <v>0</v>
      </c>
      <c r="F136" s="49">
        <f>SUM(E136-B136)</f>
        <v>0</v>
      </c>
      <c r="G136" s="49">
        <v>0</v>
      </c>
    </row>
    <row r="137" spans="1:7" ht="12.75">
      <c r="A137" s="120" t="s">
        <v>56</v>
      </c>
      <c r="B137" s="22" t="s">
        <v>48</v>
      </c>
      <c r="C137" s="22" t="s">
        <v>49</v>
      </c>
      <c r="D137" s="22" t="s">
        <v>50</v>
      </c>
      <c r="E137" s="22" t="s">
        <v>68</v>
      </c>
      <c r="F137" s="86" t="s">
        <v>142</v>
      </c>
      <c r="G137" s="22" t="s">
        <v>168</v>
      </c>
    </row>
    <row r="138" spans="1:7" ht="13.5" thickBot="1">
      <c r="A138" s="121"/>
      <c r="B138" s="23" t="s">
        <v>167</v>
      </c>
      <c r="C138" s="23" t="s">
        <v>167</v>
      </c>
      <c r="D138" s="23" t="s">
        <v>186</v>
      </c>
      <c r="E138" s="23" t="s">
        <v>69</v>
      </c>
      <c r="F138" s="87" t="s">
        <v>143</v>
      </c>
      <c r="G138" s="78" t="s">
        <v>133</v>
      </c>
    </row>
    <row r="139" spans="1:7" ht="12.75">
      <c r="A139" s="25" t="s">
        <v>35</v>
      </c>
      <c r="B139" s="77">
        <f>SUM(B140:B155)</f>
        <v>17500</v>
      </c>
      <c r="C139" s="77">
        <f>SUM(C140:C155)</f>
        <v>19200</v>
      </c>
      <c r="D139" s="77">
        <f>SUM(D140:D155)</f>
        <v>14418</v>
      </c>
      <c r="E139" s="77">
        <f>SUM(E140:E155)</f>
        <v>17500</v>
      </c>
      <c r="F139" s="118">
        <f aca="true" t="shared" si="7" ref="F139:F175">SUM(E139-B139)</f>
        <v>0</v>
      </c>
      <c r="G139" s="77">
        <f>SUM(G140:G155)</f>
        <v>17500</v>
      </c>
    </row>
    <row r="140" spans="1:7" ht="12.75">
      <c r="A140" s="4" t="s">
        <v>89</v>
      </c>
      <c r="B140" s="24">
        <v>1100</v>
      </c>
      <c r="C140" s="24">
        <v>1100</v>
      </c>
      <c r="D140" s="24">
        <v>670.8</v>
      </c>
      <c r="E140" s="24">
        <v>1100</v>
      </c>
      <c r="F140" s="7">
        <f t="shared" si="7"/>
        <v>0</v>
      </c>
      <c r="G140" s="24">
        <v>1000</v>
      </c>
    </row>
    <row r="141" spans="1:7" ht="12.75">
      <c r="A141" s="4" t="s">
        <v>90</v>
      </c>
      <c r="B141" s="24">
        <v>500</v>
      </c>
      <c r="C141" s="24">
        <v>500</v>
      </c>
      <c r="D141" s="24">
        <v>499.6</v>
      </c>
      <c r="E141" s="24">
        <v>500</v>
      </c>
      <c r="F141" s="7">
        <f t="shared" si="7"/>
        <v>0</v>
      </c>
      <c r="G141" s="24">
        <v>650</v>
      </c>
    </row>
    <row r="142" spans="1:7" ht="12.75">
      <c r="A142" s="4" t="s">
        <v>91</v>
      </c>
      <c r="B142" s="24">
        <v>900</v>
      </c>
      <c r="C142" s="24">
        <v>900</v>
      </c>
      <c r="D142" s="24">
        <v>899</v>
      </c>
      <c r="E142" s="24">
        <v>900</v>
      </c>
      <c r="F142" s="7">
        <f t="shared" si="7"/>
        <v>0</v>
      </c>
      <c r="G142" s="24">
        <v>1100</v>
      </c>
    </row>
    <row r="143" spans="1:7" ht="12.75">
      <c r="A143" s="4" t="s">
        <v>92</v>
      </c>
      <c r="B143" s="24">
        <v>1000</v>
      </c>
      <c r="C143" s="24">
        <v>1000</v>
      </c>
      <c r="D143" s="24">
        <v>993</v>
      </c>
      <c r="E143" s="24">
        <v>1000</v>
      </c>
      <c r="F143" s="7">
        <f t="shared" si="7"/>
        <v>0</v>
      </c>
      <c r="G143" s="24">
        <v>1000</v>
      </c>
    </row>
    <row r="144" spans="1:7" ht="12.75">
      <c r="A144" s="4" t="s">
        <v>93</v>
      </c>
      <c r="B144" s="24">
        <v>900</v>
      </c>
      <c r="C144" s="24">
        <v>2200</v>
      </c>
      <c r="D144" s="24">
        <v>900</v>
      </c>
      <c r="E144" s="24">
        <v>900</v>
      </c>
      <c r="F144" s="7">
        <f t="shared" si="7"/>
        <v>0</v>
      </c>
      <c r="G144" s="24">
        <v>900</v>
      </c>
    </row>
    <row r="145" spans="1:7" ht="12.75">
      <c r="A145" s="4" t="s">
        <v>94</v>
      </c>
      <c r="B145" s="24">
        <v>1320</v>
      </c>
      <c r="C145" s="24">
        <v>1320</v>
      </c>
      <c r="D145" s="24">
        <v>1200.1</v>
      </c>
      <c r="E145" s="24">
        <v>1320</v>
      </c>
      <c r="F145" s="7">
        <f t="shared" si="7"/>
        <v>0</v>
      </c>
      <c r="G145" s="24">
        <v>1000</v>
      </c>
    </row>
    <row r="146" spans="1:7" ht="12.75">
      <c r="A146" s="4" t="s">
        <v>95</v>
      </c>
      <c r="B146" s="24">
        <v>1100</v>
      </c>
      <c r="C146" s="24">
        <v>1100</v>
      </c>
      <c r="D146" s="24">
        <v>1099.6</v>
      </c>
      <c r="E146" s="24">
        <v>1100</v>
      </c>
      <c r="F146" s="7">
        <f t="shared" si="7"/>
        <v>0</v>
      </c>
      <c r="G146" s="24">
        <v>1100</v>
      </c>
    </row>
    <row r="147" spans="1:7" ht="12.75">
      <c r="A147" s="4" t="s">
        <v>96</v>
      </c>
      <c r="B147" s="24">
        <v>600</v>
      </c>
      <c r="C147" s="24">
        <v>600</v>
      </c>
      <c r="D147" s="24">
        <v>319.9</v>
      </c>
      <c r="E147" s="24">
        <v>600</v>
      </c>
      <c r="F147" s="7">
        <f t="shared" si="7"/>
        <v>0</v>
      </c>
      <c r="G147" s="24">
        <v>600</v>
      </c>
    </row>
    <row r="148" spans="1:7" ht="12.75">
      <c r="A148" s="4" t="s">
        <v>97</v>
      </c>
      <c r="B148" s="24">
        <v>700</v>
      </c>
      <c r="C148" s="24">
        <v>1000</v>
      </c>
      <c r="D148" s="24">
        <v>972.1</v>
      </c>
      <c r="E148" s="24">
        <v>700</v>
      </c>
      <c r="F148" s="7">
        <f t="shared" si="7"/>
        <v>0</v>
      </c>
      <c r="G148" s="24">
        <v>900</v>
      </c>
    </row>
    <row r="149" spans="1:7" ht="12.75">
      <c r="A149" s="4" t="s">
        <v>55</v>
      </c>
      <c r="B149" s="24">
        <v>500</v>
      </c>
      <c r="C149" s="24">
        <v>500</v>
      </c>
      <c r="D149" s="24">
        <v>0</v>
      </c>
      <c r="E149" s="24">
        <v>500</v>
      </c>
      <c r="F149" s="7">
        <f t="shared" si="7"/>
        <v>0</v>
      </c>
      <c r="G149" s="24">
        <v>400</v>
      </c>
    </row>
    <row r="150" spans="1:7" ht="12.75">
      <c r="A150" s="4" t="s">
        <v>98</v>
      </c>
      <c r="B150" s="24">
        <v>1800</v>
      </c>
      <c r="C150" s="24">
        <v>2050</v>
      </c>
      <c r="D150" s="24">
        <v>1813.9</v>
      </c>
      <c r="E150" s="24">
        <v>1800</v>
      </c>
      <c r="F150" s="7">
        <f t="shared" si="7"/>
        <v>0</v>
      </c>
      <c r="G150" s="24">
        <v>1800</v>
      </c>
    </row>
    <row r="151" spans="1:7" ht="12.75">
      <c r="A151" s="4" t="s">
        <v>99</v>
      </c>
      <c r="B151" s="24">
        <v>800</v>
      </c>
      <c r="C151" s="24">
        <v>800</v>
      </c>
      <c r="D151" s="24">
        <v>800</v>
      </c>
      <c r="E151" s="24">
        <v>800</v>
      </c>
      <c r="F151" s="7">
        <f t="shared" si="7"/>
        <v>0</v>
      </c>
      <c r="G151" s="24">
        <v>800</v>
      </c>
    </row>
    <row r="152" spans="1:7" ht="12.75">
      <c r="A152" s="4" t="s">
        <v>65</v>
      </c>
      <c r="B152" s="24">
        <v>1300</v>
      </c>
      <c r="C152" s="24">
        <v>1300</v>
      </c>
      <c r="D152" s="24">
        <v>684.9</v>
      </c>
      <c r="E152" s="24">
        <v>1300</v>
      </c>
      <c r="F152" s="7">
        <f t="shared" si="7"/>
        <v>0</v>
      </c>
      <c r="G152" s="24">
        <v>1300</v>
      </c>
    </row>
    <row r="153" spans="1:7" ht="12.75">
      <c r="A153" s="4" t="s">
        <v>179</v>
      </c>
      <c r="B153" s="24">
        <v>150</v>
      </c>
      <c r="C153" s="24">
        <v>0</v>
      </c>
      <c r="D153" s="24">
        <v>0</v>
      </c>
      <c r="E153" s="24">
        <v>150</v>
      </c>
      <c r="F153" s="7">
        <f t="shared" si="7"/>
        <v>0</v>
      </c>
      <c r="G153" s="24">
        <v>150</v>
      </c>
    </row>
    <row r="154" spans="1:7" ht="12.75">
      <c r="A154" s="4" t="s">
        <v>164</v>
      </c>
      <c r="B154" s="24">
        <v>1700</v>
      </c>
      <c r="C154" s="24">
        <v>1700</v>
      </c>
      <c r="D154" s="24">
        <v>549.5</v>
      </c>
      <c r="E154" s="24">
        <v>1700</v>
      </c>
      <c r="F154" s="7">
        <f t="shared" si="7"/>
        <v>0</v>
      </c>
      <c r="G154" s="24">
        <v>1700</v>
      </c>
    </row>
    <row r="155" spans="1:7" ht="13.5" thickBot="1">
      <c r="A155" s="5" t="s">
        <v>118</v>
      </c>
      <c r="B155" s="42">
        <v>3130</v>
      </c>
      <c r="C155" s="42">
        <v>3130</v>
      </c>
      <c r="D155" s="42">
        <v>3015.6</v>
      </c>
      <c r="E155" s="42">
        <v>3130</v>
      </c>
      <c r="F155" s="16">
        <f t="shared" si="7"/>
        <v>0</v>
      </c>
      <c r="G155" s="42">
        <v>3100</v>
      </c>
    </row>
    <row r="156" spans="1:7" ht="13.5" thickBot="1">
      <c r="A156" s="21" t="s">
        <v>34</v>
      </c>
      <c r="B156" s="39">
        <f>SUM(B157:B160)</f>
        <v>6433</v>
      </c>
      <c r="C156" s="39">
        <f>SUM(C157:C160)</f>
        <v>6433</v>
      </c>
      <c r="D156" s="39">
        <f>SUM(D157:D160)</f>
        <v>4461.9</v>
      </c>
      <c r="E156" s="39">
        <f>SUM(E157:E160)</f>
        <v>6598</v>
      </c>
      <c r="F156" s="14">
        <f t="shared" si="7"/>
        <v>165</v>
      </c>
      <c r="G156" s="39">
        <f>SUM(G157:G160)</f>
        <v>6598</v>
      </c>
    </row>
    <row r="157" spans="1:7" ht="12.75">
      <c r="A157" s="3" t="s">
        <v>60</v>
      </c>
      <c r="B157" s="40">
        <v>1640</v>
      </c>
      <c r="C157" s="40">
        <v>1640</v>
      </c>
      <c r="D157" s="40">
        <v>825.1</v>
      </c>
      <c r="E157" s="40">
        <v>1640</v>
      </c>
      <c r="F157" s="12">
        <f t="shared" si="7"/>
        <v>0</v>
      </c>
      <c r="G157" s="40">
        <v>1640</v>
      </c>
    </row>
    <row r="158" spans="1:7" ht="12.75">
      <c r="A158" s="9" t="s">
        <v>53</v>
      </c>
      <c r="B158" s="24">
        <v>0</v>
      </c>
      <c r="C158" s="24">
        <v>0</v>
      </c>
      <c r="D158" s="24">
        <v>814.9</v>
      </c>
      <c r="E158" s="24">
        <v>0</v>
      </c>
      <c r="F158" s="7">
        <f t="shared" si="7"/>
        <v>0</v>
      </c>
      <c r="G158" s="24">
        <v>0</v>
      </c>
    </row>
    <row r="159" spans="1:9" ht="12.75">
      <c r="A159" s="4" t="s">
        <v>36</v>
      </c>
      <c r="B159" s="24">
        <v>3550</v>
      </c>
      <c r="C159" s="24">
        <v>3550</v>
      </c>
      <c r="D159" s="24">
        <v>2109.4</v>
      </c>
      <c r="E159" s="24">
        <v>3700</v>
      </c>
      <c r="F159" s="7">
        <f t="shared" si="7"/>
        <v>150</v>
      </c>
      <c r="G159" s="24">
        <v>3700</v>
      </c>
      <c r="I159" s="34"/>
    </row>
    <row r="160" spans="1:9" ht="13.5" thickBot="1">
      <c r="A160" s="5" t="s">
        <v>37</v>
      </c>
      <c r="B160" s="42">
        <v>1243</v>
      </c>
      <c r="C160" s="42">
        <v>1243</v>
      </c>
      <c r="D160" s="42">
        <v>712.5</v>
      </c>
      <c r="E160" s="42">
        <v>1258</v>
      </c>
      <c r="F160" s="16">
        <f t="shared" si="7"/>
        <v>15</v>
      </c>
      <c r="G160" s="42">
        <v>1258</v>
      </c>
      <c r="I160" s="34"/>
    </row>
    <row r="161" spans="1:9" ht="13.5" thickBot="1">
      <c r="A161" s="26" t="s">
        <v>61</v>
      </c>
      <c r="B161" s="14">
        <f>SUM(B162:B176)</f>
        <v>168827</v>
      </c>
      <c r="C161" s="14">
        <f>SUM(C162:C176)</f>
        <v>171442</v>
      </c>
      <c r="D161" s="38">
        <f>SUM(D162:D176)</f>
        <v>118028.2</v>
      </c>
      <c r="E161" s="14">
        <f>SUM(E162:E176)</f>
        <v>176392</v>
      </c>
      <c r="F161" s="14">
        <f t="shared" si="7"/>
        <v>7565</v>
      </c>
      <c r="G161" s="14">
        <f>SUM(G162:G176)</f>
        <v>171648</v>
      </c>
      <c r="I161" s="35"/>
    </row>
    <row r="162" spans="1:7" ht="12.75">
      <c r="A162" s="80" t="s">
        <v>17</v>
      </c>
      <c r="B162" s="12">
        <v>16227</v>
      </c>
      <c r="C162" s="12">
        <v>17094</v>
      </c>
      <c r="D162" s="101">
        <v>13037.8</v>
      </c>
      <c r="E162" s="12">
        <v>17500</v>
      </c>
      <c r="F162" s="12">
        <f t="shared" si="7"/>
        <v>1273</v>
      </c>
      <c r="G162" s="12">
        <v>17500</v>
      </c>
    </row>
    <row r="163" spans="1:7" ht="12.75">
      <c r="A163" s="74" t="s">
        <v>66</v>
      </c>
      <c r="B163" s="7">
        <v>1000</v>
      </c>
      <c r="C163" s="7">
        <v>1000</v>
      </c>
      <c r="D163" s="100">
        <v>1000</v>
      </c>
      <c r="E163" s="7">
        <v>1800</v>
      </c>
      <c r="F163" s="7">
        <f t="shared" si="7"/>
        <v>800</v>
      </c>
      <c r="G163" s="7">
        <v>1800</v>
      </c>
    </row>
    <row r="164" spans="1:7" ht="12.75">
      <c r="A164" s="81" t="s">
        <v>127</v>
      </c>
      <c r="B164" s="7">
        <v>11500</v>
      </c>
      <c r="C164" s="7">
        <v>11500</v>
      </c>
      <c r="D164" s="100">
        <v>0</v>
      </c>
      <c r="E164" s="7">
        <v>8500</v>
      </c>
      <c r="F164" s="7">
        <f t="shared" si="7"/>
        <v>-3000</v>
      </c>
      <c r="G164" s="7">
        <v>8500</v>
      </c>
    </row>
    <row r="165" spans="1:7" ht="12.75">
      <c r="A165" s="81" t="s">
        <v>145</v>
      </c>
      <c r="B165" s="7">
        <v>3276</v>
      </c>
      <c r="C165" s="7">
        <v>3276</v>
      </c>
      <c r="D165" s="100">
        <v>0</v>
      </c>
      <c r="E165" s="7">
        <v>3276</v>
      </c>
      <c r="F165" s="7">
        <f t="shared" si="7"/>
        <v>0</v>
      </c>
      <c r="G165" s="7">
        <v>3276</v>
      </c>
    </row>
    <row r="166" spans="1:7" ht="12.75">
      <c r="A166" s="81" t="s">
        <v>180</v>
      </c>
      <c r="B166" s="7">
        <v>0</v>
      </c>
      <c r="C166" s="7">
        <v>43</v>
      </c>
      <c r="D166" s="100">
        <v>43.7</v>
      </c>
      <c r="E166" s="7">
        <v>0</v>
      </c>
      <c r="F166" s="7">
        <f t="shared" si="7"/>
        <v>0</v>
      </c>
      <c r="G166" s="7">
        <v>0</v>
      </c>
    </row>
    <row r="167" spans="1:7" ht="12.75">
      <c r="A167" s="81" t="s">
        <v>181</v>
      </c>
      <c r="B167" s="7">
        <v>0</v>
      </c>
      <c r="C167" s="7">
        <v>159</v>
      </c>
      <c r="D167" s="100">
        <v>158.7</v>
      </c>
      <c r="E167" s="7">
        <v>0</v>
      </c>
      <c r="F167" s="7">
        <f t="shared" si="7"/>
        <v>0</v>
      </c>
      <c r="G167" s="7">
        <v>0</v>
      </c>
    </row>
    <row r="168" spans="1:7" ht="12.75">
      <c r="A168" s="73" t="s">
        <v>18</v>
      </c>
      <c r="B168" s="7">
        <v>4000</v>
      </c>
      <c r="C168" s="7">
        <v>4000</v>
      </c>
      <c r="D168" s="100">
        <v>2999</v>
      </c>
      <c r="E168" s="7">
        <v>4000</v>
      </c>
      <c r="F168" s="7">
        <f t="shared" si="7"/>
        <v>0</v>
      </c>
      <c r="G168" s="7">
        <v>4000</v>
      </c>
    </row>
    <row r="169" spans="1:7" ht="12.75">
      <c r="A169" s="73" t="s">
        <v>136</v>
      </c>
      <c r="B169" s="7">
        <v>0</v>
      </c>
      <c r="C169" s="7">
        <v>0</v>
      </c>
      <c r="D169" s="100">
        <v>0</v>
      </c>
      <c r="E169" s="7">
        <v>0</v>
      </c>
      <c r="F169" s="7">
        <f t="shared" si="7"/>
        <v>0</v>
      </c>
      <c r="G169" s="7">
        <v>0</v>
      </c>
    </row>
    <row r="170" spans="1:7" ht="12.75">
      <c r="A170" s="73" t="s">
        <v>179</v>
      </c>
      <c r="B170" s="7">
        <v>27600</v>
      </c>
      <c r="C170" s="7">
        <v>28080</v>
      </c>
      <c r="D170" s="100">
        <v>20894</v>
      </c>
      <c r="E170" s="7">
        <v>34660</v>
      </c>
      <c r="F170" s="7">
        <f t="shared" si="7"/>
        <v>7060</v>
      </c>
      <c r="G170" s="7">
        <v>30000</v>
      </c>
    </row>
    <row r="171" spans="1:7" ht="12.75">
      <c r="A171" s="73" t="s">
        <v>187</v>
      </c>
      <c r="B171" s="7">
        <v>0</v>
      </c>
      <c r="C171" s="7">
        <v>56</v>
      </c>
      <c r="D171" s="100">
        <v>56</v>
      </c>
      <c r="E171" s="7">
        <v>0</v>
      </c>
      <c r="F171" s="7">
        <v>0</v>
      </c>
      <c r="G171" s="7">
        <v>0</v>
      </c>
    </row>
    <row r="172" spans="1:7" ht="12.75">
      <c r="A172" s="73" t="s">
        <v>19</v>
      </c>
      <c r="B172" s="7">
        <v>89000</v>
      </c>
      <c r="C172" s="7">
        <v>89000</v>
      </c>
      <c r="D172" s="100">
        <v>66777</v>
      </c>
      <c r="E172" s="7">
        <v>89122</v>
      </c>
      <c r="F172" s="7">
        <f t="shared" si="7"/>
        <v>122</v>
      </c>
      <c r="G172" s="7">
        <v>90572</v>
      </c>
    </row>
    <row r="173" spans="1:7" ht="12.75">
      <c r="A173" s="4" t="s">
        <v>158</v>
      </c>
      <c r="B173" s="7">
        <v>0</v>
      </c>
      <c r="C173" s="7">
        <v>0</v>
      </c>
      <c r="D173" s="100">
        <v>0</v>
      </c>
      <c r="E173" s="7">
        <v>0</v>
      </c>
      <c r="F173" s="7">
        <f t="shared" si="7"/>
        <v>0</v>
      </c>
      <c r="G173" s="7">
        <v>0</v>
      </c>
    </row>
    <row r="174" spans="1:7" ht="12.75">
      <c r="A174" s="73" t="s">
        <v>20</v>
      </c>
      <c r="B174" s="7">
        <v>16224</v>
      </c>
      <c r="C174" s="7">
        <v>17234</v>
      </c>
      <c r="D174" s="100">
        <v>13062</v>
      </c>
      <c r="E174" s="7">
        <v>17534</v>
      </c>
      <c r="F174" s="7">
        <f t="shared" si="7"/>
        <v>1310</v>
      </c>
      <c r="G174" s="7">
        <v>16000</v>
      </c>
    </row>
    <row r="175" spans="1:7" ht="12.75">
      <c r="A175" s="73" t="s">
        <v>137</v>
      </c>
      <c r="B175" s="7">
        <v>0</v>
      </c>
      <c r="C175" s="7">
        <v>0</v>
      </c>
      <c r="D175" s="100">
        <v>0</v>
      </c>
      <c r="E175" s="7">
        <v>0</v>
      </c>
      <c r="F175" s="7">
        <f t="shared" si="7"/>
        <v>0</v>
      </c>
      <c r="G175" s="7">
        <v>0</v>
      </c>
    </row>
    <row r="176" spans="1:7" ht="13.5" thickBot="1">
      <c r="A176" s="82" t="s">
        <v>51</v>
      </c>
      <c r="B176" s="79">
        <v>0</v>
      </c>
      <c r="C176" s="79">
        <v>0</v>
      </c>
      <c r="D176" s="110">
        <v>0</v>
      </c>
      <c r="E176" s="16">
        <v>0</v>
      </c>
      <c r="F176" s="16">
        <f aca="true" t="shared" si="8" ref="F176:F181">SUM(E176-B176)</f>
        <v>0</v>
      </c>
      <c r="G176" s="16">
        <v>0</v>
      </c>
    </row>
    <row r="177" spans="1:7" ht="13.5" thickBot="1">
      <c r="A177" s="13" t="s">
        <v>166</v>
      </c>
      <c r="B177" s="38">
        <f>SUM(B178:B181)</f>
        <v>78791</v>
      </c>
      <c r="C177" s="14">
        <f>SUM(C178:C181)</f>
        <v>83118</v>
      </c>
      <c r="D177" s="14">
        <f>SUM(D178:D181)</f>
        <v>61965.1</v>
      </c>
      <c r="E177" s="38">
        <f>SUM(E178:E181)</f>
        <v>96143</v>
      </c>
      <c r="F177" s="38">
        <f t="shared" si="8"/>
        <v>17352</v>
      </c>
      <c r="G177" s="38">
        <f>SUM(G178:G181)</f>
        <v>94580</v>
      </c>
    </row>
    <row r="178" spans="1:7" ht="12.75">
      <c r="A178" s="3" t="s">
        <v>6</v>
      </c>
      <c r="B178" s="40">
        <v>33791</v>
      </c>
      <c r="C178" s="40">
        <v>38068</v>
      </c>
      <c r="D178" s="40">
        <v>28181</v>
      </c>
      <c r="E178" s="40">
        <v>40143</v>
      </c>
      <c r="F178" s="12">
        <f t="shared" si="8"/>
        <v>6352</v>
      </c>
      <c r="G178" s="40">
        <v>40493</v>
      </c>
    </row>
    <row r="179" spans="1:7" ht="12.75">
      <c r="A179" s="9" t="s">
        <v>182</v>
      </c>
      <c r="B179" s="24">
        <v>0</v>
      </c>
      <c r="C179" s="24">
        <v>50</v>
      </c>
      <c r="D179" s="24">
        <v>34.1</v>
      </c>
      <c r="E179" s="24">
        <v>0</v>
      </c>
      <c r="F179" s="7">
        <f t="shared" si="8"/>
        <v>0</v>
      </c>
      <c r="G179" s="24">
        <v>87</v>
      </c>
    </row>
    <row r="180" spans="1:7" ht="12.75">
      <c r="A180" s="4" t="s">
        <v>138</v>
      </c>
      <c r="B180" s="24">
        <v>45000</v>
      </c>
      <c r="C180" s="24">
        <v>45000</v>
      </c>
      <c r="D180" s="24">
        <v>33750</v>
      </c>
      <c r="E180" s="24">
        <v>56000</v>
      </c>
      <c r="F180" s="7">
        <f t="shared" si="8"/>
        <v>11000</v>
      </c>
      <c r="G180" s="24">
        <v>54000</v>
      </c>
    </row>
    <row r="181" spans="1:7" ht="13.5" thickBot="1">
      <c r="A181" s="4" t="s">
        <v>139</v>
      </c>
      <c r="B181" s="24">
        <v>0</v>
      </c>
      <c r="C181" s="24">
        <v>0</v>
      </c>
      <c r="D181" s="24">
        <v>0</v>
      </c>
      <c r="E181" s="24">
        <v>0</v>
      </c>
      <c r="F181" s="7">
        <f t="shared" si="8"/>
        <v>0</v>
      </c>
      <c r="G181" s="24">
        <v>0</v>
      </c>
    </row>
    <row r="182" spans="1:7" ht="13.5" thickBot="1">
      <c r="A182" s="13" t="s">
        <v>14</v>
      </c>
      <c r="B182" s="14">
        <f>B177+B161+B156+B128+B124+B119+B113+B108+B107+B101+B88+B56+B52+B51+B45+B44+B21+B6+B186+B187</f>
        <v>1998029</v>
      </c>
      <c r="C182" s="14">
        <f>C177+C161+C156+C128+C124+C119+C113+C108+C107+C101+C88+C56+C52+C51+C45+C44+C21+C6+C186+C187</f>
        <v>1888016.7</v>
      </c>
      <c r="D182" s="14">
        <f>D177+D161+D156+D128+D124+D119+D113+D107+D101+D108+D88+D56+D52+D51+D44+D45+D21+D6+D186+D185+D187</f>
        <v>872875.6000000002</v>
      </c>
      <c r="E182" s="14">
        <f>E177+E161+E156+E128+E124+E119+E113+E107+E101+E108+E88+E56+E52+E51+E44+E45+E21+E6+E186+E185+E187</f>
        <v>1356762</v>
      </c>
      <c r="F182" s="93">
        <f>SUM(E182-B182)</f>
        <v>-641267</v>
      </c>
      <c r="G182" s="14">
        <f>G177+G161+G156+G128+G124+G119+G113+G107+G101+G108+G88+G56+G52+G51+G44+G45+G21+G6+G186+G185+G187</f>
        <v>1319137</v>
      </c>
    </row>
    <row r="183" spans="1:7" ht="13.5" thickBot="1">
      <c r="A183" s="2" t="s">
        <v>7</v>
      </c>
      <c r="B183" s="70">
        <v>999908</v>
      </c>
      <c r="C183" s="70">
        <v>741458.7</v>
      </c>
      <c r="D183" s="97"/>
      <c r="E183" s="70">
        <v>0</v>
      </c>
      <c r="F183" s="88"/>
      <c r="G183" s="70">
        <v>778490</v>
      </c>
    </row>
    <row r="184" spans="1:7" ht="13.5" thickBot="1">
      <c r="A184" s="2" t="s">
        <v>8</v>
      </c>
      <c r="B184" s="70">
        <v>648121</v>
      </c>
      <c r="C184" s="70">
        <v>796558</v>
      </c>
      <c r="D184" s="97"/>
      <c r="E184" s="70">
        <v>0</v>
      </c>
      <c r="F184" s="90"/>
      <c r="G184" s="70">
        <v>240757</v>
      </c>
    </row>
    <row r="185" spans="1:7" ht="13.5" thickBot="1">
      <c r="A185" s="2" t="s">
        <v>148</v>
      </c>
      <c r="B185" s="36">
        <v>0</v>
      </c>
      <c r="C185" s="36">
        <v>0</v>
      </c>
      <c r="D185" s="98"/>
      <c r="E185" s="36">
        <v>0</v>
      </c>
      <c r="F185" s="91"/>
      <c r="G185" s="36">
        <v>0</v>
      </c>
    </row>
    <row r="186" spans="1:7" ht="13.5" thickBot="1">
      <c r="A186" s="2" t="s">
        <v>149</v>
      </c>
      <c r="B186" s="36">
        <v>0</v>
      </c>
      <c r="C186" s="36">
        <v>0</v>
      </c>
      <c r="D186" s="99"/>
      <c r="E186" s="36">
        <v>0</v>
      </c>
      <c r="F186" s="91"/>
      <c r="G186" s="36">
        <v>0</v>
      </c>
    </row>
    <row r="187" spans="1:7" ht="13.5" thickBot="1">
      <c r="A187" s="2" t="s">
        <v>114</v>
      </c>
      <c r="B187" s="36">
        <v>350000</v>
      </c>
      <c r="C187" s="36">
        <v>350000</v>
      </c>
      <c r="D187" s="99"/>
      <c r="E187" s="36">
        <v>330376</v>
      </c>
      <c r="F187" s="91"/>
      <c r="G187" s="36">
        <v>299890</v>
      </c>
    </row>
    <row r="188" spans="1:7" ht="12.75">
      <c r="A188" s="8"/>
      <c r="B188" s="31"/>
      <c r="C188" s="31"/>
      <c r="D188" s="32"/>
      <c r="E188" s="111"/>
      <c r="F188" s="1"/>
      <c r="G188" s="47"/>
    </row>
    <row r="189" spans="1:7" ht="12.75">
      <c r="A189" s="33" t="s">
        <v>72</v>
      </c>
      <c r="B189" s="113" t="s">
        <v>183</v>
      </c>
      <c r="C189" s="69" t="s">
        <v>111</v>
      </c>
      <c r="D189" s="69"/>
      <c r="E189" s="112"/>
      <c r="G189" s="48"/>
    </row>
    <row r="190" spans="1:7" ht="12.75">
      <c r="A190" s="1"/>
      <c r="B190" s="85"/>
      <c r="C190" s="69"/>
      <c r="D190" s="69"/>
      <c r="E190" s="112"/>
      <c r="G190" s="48"/>
    </row>
    <row r="191" spans="1:7" ht="12.75">
      <c r="A191" s="8"/>
      <c r="B191" s="84"/>
      <c r="C191" s="83"/>
      <c r="D191" s="83"/>
      <c r="E191" s="83"/>
      <c r="G191" s="48"/>
    </row>
    <row r="192" spans="1:7" ht="12.75">
      <c r="A192" s="1"/>
      <c r="B192" s="18"/>
      <c r="G192" s="48"/>
    </row>
    <row r="193" spans="1:7" ht="12.75">
      <c r="A193" s="1"/>
      <c r="B193" s="19"/>
      <c r="G193" s="48"/>
    </row>
    <row r="194" spans="1:7" ht="12.75">
      <c r="A194" s="1"/>
      <c r="G194" s="48"/>
    </row>
    <row r="195" ht="12.75">
      <c r="G195" s="48"/>
    </row>
    <row r="196" ht="12.75">
      <c r="G196" s="48"/>
    </row>
  </sheetData>
  <sheetProtection/>
  <mergeCells count="5">
    <mergeCell ref="A86:A87"/>
    <mergeCell ref="A137:A138"/>
    <mergeCell ref="A1:G2"/>
    <mergeCell ref="A4:A5"/>
    <mergeCell ref="A42:A4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9" r:id="rId1"/>
  <rowBreaks count="3" manualBreakCount="3">
    <brk id="41" max="7" man="1"/>
    <brk id="85" max="7" man="1"/>
    <brk id="13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B20" sqref="B20"/>
    </sheetView>
  </sheetViews>
  <sheetFormatPr defaultColWidth="9.00390625" defaultRowHeight="12.75"/>
  <sheetData>
    <row r="1" ht="12.75">
      <c r="A1">
        <v>300</v>
      </c>
    </row>
    <row r="2" ht="12.75">
      <c r="A2">
        <v>9557</v>
      </c>
    </row>
    <row r="3" ht="12.75">
      <c r="A3">
        <v>2610</v>
      </c>
    </row>
    <row r="4" ht="12.75">
      <c r="A4">
        <v>250</v>
      </c>
    </row>
    <row r="5" ht="12.75">
      <c r="A5">
        <v>540</v>
      </c>
    </row>
    <row r="6" ht="12.75">
      <c r="A6">
        <v>100</v>
      </c>
    </row>
    <row r="7" ht="12.75">
      <c r="A7">
        <v>184</v>
      </c>
    </row>
    <row r="8" ht="12.75">
      <c r="A8">
        <v>6</v>
      </c>
    </row>
    <row r="9" ht="12.75">
      <c r="A9">
        <v>980</v>
      </c>
    </row>
    <row r="10" ht="12.75">
      <c r="A10">
        <v>500</v>
      </c>
    </row>
    <row r="11" ht="12.75">
      <c r="A11">
        <v>250</v>
      </c>
    </row>
    <row r="12" ht="12.75">
      <c r="A12">
        <v>32329</v>
      </c>
    </row>
    <row r="13" ht="12.75">
      <c r="A13">
        <v>1000</v>
      </c>
    </row>
    <row r="14" ht="12.75">
      <c r="A14">
        <f>SUM(A1:A13)</f>
        <v>48606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AC9</dc:creator>
  <cp:keywords/>
  <dc:description/>
  <cp:lastModifiedBy>Ing. Romana Matějková</cp:lastModifiedBy>
  <cp:lastPrinted>2011-10-25T07:09:46Z</cp:lastPrinted>
  <dcterms:created xsi:type="dcterms:W3CDTF">2002-04-08T12:47:06Z</dcterms:created>
  <dcterms:modified xsi:type="dcterms:W3CDTF">2013-01-31T08:43:03Z</dcterms:modified>
  <cp:category/>
  <cp:version/>
  <cp:contentType/>
  <cp:contentStatus/>
</cp:coreProperties>
</file>