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3" sheetId="2" r:id="rId2"/>
  </sheets>
  <definedNames>
    <definedName name="_xlnm.Print_Area" localSheetId="0">'List1'!$A$1:$H$126</definedName>
  </definedNames>
  <calcPr fullCalcOnLoad="1"/>
</workbook>
</file>

<file path=xl/sharedStrings.xml><?xml version="1.0" encoding="utf-8"?>
<sst xmlns="http://schemas.openxmlformats.org/spreadsheetml/2006/main" count="146" uniqueCount="120">
  <si>
    <t>Upravený</t>
  </si>
  <si>
    <t>Skutečnost</t>
  </si>
  <si>
    <t>Třída 3  -  kapitálové  příjmy  celkem</t>
  </si>
  <si>
    <t>Třída 2 - nedaňové příjmy celkem</t>
  </si>
  <si>
    <t>Třída 1 - daňové příjmy celkem</t>
  </si>
  <si>
    <t>PŘÍJMY  CELKEM  :</t>
  </si>
  <si>
    <t xml:space="preserve">Schválený </t>
  </si>
  <si>
    <t>Požadavek</t>
  </si>
  <si>
    <t>orj.</t>
  </si>
  <si>
    <t>Financování (revolvingový úvěr)</t>
  </si>
  <si>
    <t>Financování (volné FP)</t>
  </si>
  <si>
    <t>213x</t>
  </si>
  <si>
    <t xml:space="preserve">DRUH    PŘÍJMŮ </t>
  </si>
  <si>
    <t>daň z příj.fyz.osob ze závislé činn.</t>
  </si>
  <si>
    <t>daň z příj.fyz.osob ze sam.výd.činn.</t>
  </si>
  <si>
    <t>daň z pří.fyz.osob z kapitál.výnosů</t>
  </si>
  <si>
    <t>daň z příjmů právnických osob</t>
  </si>
  <si>
    <t>daň z příjmů práv. osob za obce</t>
  </si>
  <si>
    <t>daň z přidané hodnoty</t>
  </si>
  <si>
    <t>správní poplatky celkem</t>
  </si>
  <si>
    <t xml:space="preserve">odbor kancelář tajemníka </t>
  </si>
  <si>
    <t>odvody za odnětí zem. a lesní půdy</t>
  </si>
  <si>
    <t>poplatek za komunální odpad</t>
  </si>
  <si>
    <t>poplatek ze psů</t>
  </si>
  <si>
    <t>pobytové poplatky</t>
  </si>
  <si>
    <t>popl. z ubytovací kapacity</t>
  </si>
  <si>
    <t>rybářské lístky</t>
  </si>
  <si>
    <t>daň z nemovitosti</t>
  </si>
  <si>
    <t xml:space="preserve">DRUH    PŘÍJMŮ  </t>
  </si>
  <si>
    <t>příjmy z vlastní činnosti celkem</t>
  </si>
  <si>
    <t>OKT - rezidenční karty, poskytování informací</t>
  </si>
  <si>
    <t>příjmy z pronájmu majetku celkem</t>
  </si>
  <si>
    <t>Podkrušnohorský zoopark</t>
  </si>
  <si>
    <t>Technické služby města CV</t>
  </si>
  <si>
    <t>pozemky k podnikání</t>
  </si>
  <si>
    <t>zahrád.kolonie+zahrádky</t>
  </si>
  <si>
    <t>honitba Strážky</t>
  </si>
  <si>
    <t>nájemní smlouva DPCHJ a.s.</t>
  </si>
  <si>
    <t>odvody příspěvkových organizací</t>
  </si>
  <si>
    <t>příjmy z úroků</t>
  </si>
  <si>
    <t>Rašelina Soběslav</t>
  </si>
  <si>
    <t>splátky půjček od organizací</t>
  </si>
  <si>
    <t>prodej pozemků</t>
  </si>
  <si>
    <t>prodej nemovitostí - domů</t>
  </si>
  <si>
    <t>prodej nemovitostí - bytů</t>
  </si>
  <si>
    <t>prodej HIM</t>
  </si>
  <si>
    <t>investiční dary</t>
  </si>
  <si>
    <t>převody z vlastních fondů</t>
  </si>
  <si>
    <t>P Ř Í J M Y /bez financování/:</t>
  </si>
  <si>
    <t>2412, 2420, 2460</t>
  </si>
  <si>
    <t>splátky půjček od obyvatel - FRM</t>
  </si>
  <si>
    <t>ost.nedaň.příj.celkem (prodej+sankce)</t>
  </si>
  <si>
    <t>221x, 222x, 231x, 232x</t>
  </si>
  <si>
    <t>příjmy za zk.z odborné způs. - řidič. oprávnění</t>
  </si>
  <si>
    <t>neinvestiční transfery od krajů</t>
  </si>
  <si>
    <t>neinvestič.transfery od obcí</t>
  </si>
  <si>
    <t>ostatní neinvestiční transfery</t>
  </si>
  <si>
    <t>ostatní neinvestiční transfery - ÚZ 13235</t>
  </si>
  <si>
    <t>ostatní neinvestiční transfery - ÚZ 13306</t>
  </si>
  <si>
    <t>neinvestiční transfery ze VPS SR</t>
  </si>
  <si>
    <t>transfery v rámci souhrn.dotač.vztahu</t>
  </si>
  <si>
    <t>Třída 4 - přijaté transfery celkem</t>
  </si>
  <si>
    <t>OMP-zneškodnění odpadů EKO-KOM a.s.</t>
  </si>
  <si>
    <t>OMP-zneškodnění elektroodpadu</t>
  </si>
  <si>
    <t>OMP - poskytování služeb - NP</t>
  </si>
  <si>
    <t>Městské policie - ochrana objektů, parkovné</t>
  </si>
  <si>
    <t>přijaté nekapitálové příspěvky a náhrady</t>
  </si>
  <si>
    <t>neinvestiční dary</t>
  </si>
  <si>
    <t>prodej infrastruktury</t>
  </si>
  <si>
    <t xml:space="preserve">odbor dopravních a správních činností </t>
  </si>
  <si>
    <t>Odbor dopravních a správních činností</t>
  </si>
  <si>
    <t>Příjmy z prodeje dřeva (TSmCh)</t>
  </si>
  <si>
    <t>OKT-zasedací místnosti</t>
  </si>
  <si>
    <t>nedaňové příjmy (předpokládaná výše dotace IPRM)</t>
  </si>
  <si>
    <t xml:space="preserve">OMP - BP CHB a.s.  </t>
  </si>
  <si>
    <t>příjmy z podílu na zisku a dividend (včetně TEPLO s.r.o.)</t>
  </si>
  <si>
    <t xml:space="preserve">Návrh OE </t>
  </si>
  <si>
    <t>popl.z veřejného prostranství</t>
  </si>
  <si>
    <t>OE</t>
  </si>
  <si>
    <t>movité věci - OKT</t>
  </si>
  <si>
    <t>KULTURA A SPORT s.r.o. - movitý majetek</t>
  </si>
  <si>
    <t>OMP - poskytování služeb - CHB a.s. (BP)</t>
  </si>
  <si>
    <t>OMP - poskytování služeb - CHB a.s. (NP)</t>
  </si>
  <si>
    <t>OMP - nebytové prostory</t>
  </si>
  <si>
    <t xml:space="preserve">OMP - NP CHB a.s.  </t>
  </si>
  <si>
    <t xml:space="preserve">parkoviště </t>
  </si>
  <si>
    <t>splátka půjčky PZOO</t>
  </si>
  <si>
    <t>Rozdíl požadavku</t>
  </si>
  <si>
    <t>k SR</t>
  </si>
  <si>
    <t xml:space="preserve">                           76 152 tis. Kč - volné FP na BÚ </t>
  </si>
  <si>
    <t>neinvestiční transfery od RRR</t>
  </si>
  <si>
    <t>investiční transfery od RRR</t>
  </si>
  <si>
    <t>ostatní investiční transfery</t>
  </si>
  <si>
    <t>rozpočet r. 2012</t>
  </si>
  <si>
    <t>Rozpočet r. 2013</t>
  </si>
  <si>
    <t>popl. za znečištění ovzduší, popl.za ukládání odpadů</t>
  </si>
  <si>
    <t>odvod z VHP (ostatní FÚ)</t>
  </si>
  <si>
    <t>poplatek ze vstupného (zrušen)</t>
  </si>
  <si>
    <t xml:space="preserve">poplatek za provozovaný VHP </t>
  </si>
  <si>
    <t>výtěžek z výher.hracích přístrojů (nově odvod z loterií SFÚ)</t>
  </si>
  <si>
    <t>OMP-info panely</t>
  </si>
  <si>
    <t xml:space="preserve">OMP-reklama </t>
  </si>
  <si>
    <t>IA - KP - kultura - vnější vztahy</t>
  </si>
  <si>
    <t>IA - KP - galerie</t>
  </si>
  <si>
    <t>Odbor školství</t>
  </si>
  <si>
    <t>OŽÚSÚaŽP - ŽP</t>
  </si>
  <si>
    <t>movité věci - OMP</t>
  </si>
  <si>
    <t>investiční transfery od krajů</t>
  </si>
  <si>
    <t>Financování (volné FP - portfolio J&amp;T INVESTIČNÍ SPOLEČNOST)</t>
  </si>
  <si>
    <r>
      <rPr>
        <b/>
        <sz val="10"/>
        <rFont val="Arial"/>
        <family val="2"/>
      </rPr>
      <t xml:space="preserve">Financování :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65 000 tis. Kč - volné FP Portfólio J</t>
    </r>
    <r>
      <rPr>
        <b/>
        <sz val="10"/>
        <rFont val="Calibri"/>
        <family val="2"/>
      </rPr>
      <t>&amp;T INVESTIČNÍ SPOLEČNOST</t>
    </r>
    <r>
      <rPr>
        <b/>
        <sz val="10"/>
        <rFont val="Arial"/>
        <family val="2"/>
      </rPr>
      <t xml:space="preserve"> a.s.</t>
    </r>
  </si>
  <si>
    <t xml:space="preserve">                                 0 tis. Kč - volné FP na BÚ </t>
  </si>
  <si>
    <t xml:space="preserve">                                 0 tis. Kč revolvingový úvěr</t>
  </si>
  <si>
    <t xml:space="preserve">OŽÚ,SÚaŽP - úsek stavebního řízení </t>
  </si>
  <si>
    <t>OŽÚ,SÚaŽP - úsek živ. prostředí</t>
  </si>
  <si>
    <t>OŽÚ,SÚaŽP - Živnostenský úřad</t>
  </si>
  <si>
    <t>z toho:     odbor ekonomiky</t>
  </si>
  <si>
    <t>OŽÚ,SÚaŽP - ŽÚ</t>
  </si>
  <si>
    <t>k 30.09.2012</t>
  </si>
  <si>
    <t>OMP - poskytování služeb - veřejná služba</t>
  </si>
  <si>
    <t>ROZPOČET r. 2013  - PŘÍJMY  (v tis. Kč)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</si>
</sst>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\ _K_č"/>
    <numFmt numFmtId="166" formatCode="0.0"/>
    <numFmt numFmtId="167" formatCode="#,##0.0\ &quot;Kč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8"/>
      <name val="Arial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164" fontId="4" fillId="34" borderId="11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4" fillId="34" borderId="2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2" xfId="0" applyFont="1" applyBorder="1" applyAlignment="1">
      <alignment horizontal="left" indent="5"/>
    </xf>
    <xf numFmtId="0" fontId="3" fillId="0" borderId="24" xfId="0" applyFont="1" applyBorder="1" applyAlignment="1">
      <alignment horizontal="left" indent="5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3" fillId="0" borderId="31" xfId="0" applyFont="1" applyBorder="1" applyAlignment="1">
      <alignment/>
    </xf>
    <xf numFmtId="0" fontId="6" fillId="0" borderId="29" xfId="0" applyFont="1" applyBorder="1" applyAlignment="1">
      <alignment horizontal="left" wrapText="1"/>
    </xf>
    <xf numFmtId="0" fontId="3" fillId="0" borderId="31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indent="4"/>
    </xf>
    <xf numFmtId="0" fontId="3" fillId="0" borderId="34" xfId="0" applyFont="1" applyBorder="1" applyAlignment="1">
      <alignment horizontal="left" indent="4"/>
    </xf>
    <xf numFmtId="0" fontId="3" fillId="0" borderId="35" xfId="0" applyFont="1" applyBorder="1" applyAlignment="1">
      <alignment horizontal="left" indent="4"/>
    </xf>
    <xf numFmtId="0" fontId="3" fillId="0" borderId="36" xfId="0" applyFont="1" applyBorder="1" applyAlignment="1">
      <alignment horizontal="left" indent="4"/>
    </xf>
    <xf numFmtId="0" fontId="6" fillId="0" borderId="31" xfId="0" applyFont="1" applyBorder="1" applyAlignment="1">
      <alignment horizontal="left" wrapText="1"/>
    </xf>
    <xf numFmtId="0" fontId="4" fillId="0" borderId="37" xfId="0" applyFont="1" applyBorder="1" applyAlignment="1">
      <alignment/>
    </xf>
    <xf numFmtId="0" fontId="3" fillId="0" borderId="38" xfId="0" applyFont="1" applyBorder="1" applyAlignment="1">
      <alignment horizontal="left" indent="4"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7" fillId="0" borderId="33" xfId="0" applyFont="1" applyBorder="1" applyAlignment="1">
      <alignment horizontal="left" indent="4"/>
    </xf>
    <xf numFmtId="0" fontId="10" fillId="33" borderId="12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164" fontId="0" fillId="0" borderId="39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41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/>
    </xf>
    <xf numFmtId="0" fontId="7" fillId="0" borderId="24" xfId="0" applyFont="1" applyBorder="1" applyAlignment="1">
      <alignment/>
    </xf>
    <xf numFmtId="164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3" fillId="0" borderId="37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/>
    </xf>
    <xf numFmtId="164" fontId="3" fillId="0" borderId="35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3" fillId="0" borderId="45" xfId="0" applyNumberFormat="1" applyFont="1" applyBorder="1" applyAlignment="1">
      <alignment/>
    </xf>
    <xf numFmtId="164" fontId="3" fillId="0" borderId="46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/>
    </xf>
    <xf numFmtId="164" fontId="4" fillId="34" borderId="47" xfId="0" applyNumberFormat="1" applyFont="1" applyFill="1" applyBorder="1" applyAlignment="1">
      <alignment/>
    </xf>
    <xf numFmtId="164" fontId="12" fillId="0" borderId="17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3" fillId="0" borderId="48" xfId="0" applyFont="1" applyBorder="1" applyAlignment="1">
      <alignment/>
    </xf>
    <xf numFmtId="164" fontId="0" fillId="0" borderId="46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6" fontId="0" fillId="0" borderId="18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18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4" fillId="34" borderId="4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8"/>
  <sheetViews>
    <sheetView tabSelected="1" zoomScaleSheetLayoutView="100" zoomScalePageLayoutView="0" workbookViewId="0" topLeftCell="A1">
      <selection activeCell="D8" sqref="D8"/>
    </sheetView>
  </sheetViews>
  <sheetFormatPr defaultColWidth="0" defaultRowHeight="12.75" zeroHeight="1"/>
  <cols>
    <col min="1" max="1" width="8.875" style="1" customWidth="1"/>
    <col min="2" max="2" width="47.875" style="1" customWidth="1"/>
    <col min="3" max="7" width="15.75390625" style="1" customWidth="1"/>
    <col min="8" max="8" width="15.625" style="1" customWidth="1"/>
    <col min="9" max="9" width="2.125" style="1" customWidth="1"/>
    <col min="10" max="16384" width="0" style="1" hidden="1" customWidth="1"/>
  </cols>
  <sheetData>
    <row r="1" spans="1:8" ht="12.75" customHeight="1">
      <c r="A1" s="106" t="s">
        <v>119</v>
      </c>
      <c r="B1" s="107"/>
      <c r="C1" s="107"/>
      <c r="D1" s="107"/>
      <c r="E1" s="107"/>
      <c r="F1" s="107"/>
      <c r="G1" s="107"/>
      <c r="H1" s="108"/>
    </row>
    <row r="2" spans="1:8" ht="13.5" customHeight="1" thickBot="1">
      <c r="A2" s="109"/>
      <c r="B2" s="110"/>
      <c r="C2" s="110"/>
      <c r="D2" s="110"/>
      <c r="E2" s="110"/>
      <c r="F2" s="110"/>
      <c r="G2" s="110"/>
      <c r="H2" s="111"/>
    </row>
    <row r="3" spans="1:8" ht="9" customHeight="1" thickBot="1">
      <c r="A3" s="2"/>
      <c r="B3" s="2"/>
      <c r="C3" s="2"/>
      <c r="D3" s="2"/>
      <c r="E3" s="2"/>
      <c r="F3" s="2"/>
      <c r="G3" s="2"/>
      <c r="H3" s="2"/>
    </row>
    <row r="4" spans="1:8" s="5" customFormat="1" ht="12.75">
      <c r="A4" s="112" t="s">
        <v>12</v>
      </c>
      <c r="B4" s="113"/>
      <c r="C4" s="39" t="s">
        <v>6</v>
      </c>
      <c r="D4" s="4" t="s">
        <v>0</v>
      </c>
      <c r="E4" s="4" t="s">
        <v>1</v>
      </c>
      <c r="F4" s="4" t="s">
        <v>7</v>
      </c>
      <c r="G4" s="52" t="s">
        <v>87</v>
      </c>
      <c r="H4" s="48" t="s">
        <v>94</v>
      </c>
    </row>
    <row r="5" spans="1:8" s="5" customFormat="1" ht="13.5" thickBot="1">
      <c r="A5" s="117"/>
      <c r="B5" s="118"/>
      <c r="C5" s="40" t="s">
        <v>93</v>
      </c>
      <c r="D5" s="6" t="s">
        <v>93</v>
      </c>
      <c r="E5" s="6" t="s">
        <v>117</v>
      </c>
      <c r="F5" s="6" t="s">
        <v>8</v>
      </c>
      <c r="G5" s="51" t="s">
        <v>88</v>
      </c>
      <c r="H5" s="49" t="s">
        <v>76</v>
      </c>
    </row>
    <row r="6" spans="1:8" ht="13.5" thickBot="1">
      <c r="A6" s="7" t="s">
        <v>4</v>
      </c>
      <c r="B6" s="8"/>
      <c r="C6" s="9">
        <f>SUM(C7:C13)+SUM(C20:C34)</f>
        <v>546225</v>
      </c>
      <c r="D6" s="9">
        <f>SUM(D7:D13)+SUM(D20:D34)</f>
        <v>565587</v>
      </c>
      <c r="E6" s="9">
        <f>SUM(E7:E13)+SUM(E20:E34)</f>
        <v>441273.2</v>
      </c>
      <c r="F6" s="9">
        <f>SUM(F7:F13)+SUM(F20:F34)</f>
        <v>576260</v>
      </c>
      <c r="G6" s="9">
        <f aca="true" t="shared" si="0" ref="G6:G33">SUM(F6-C6)</f>
        <v>30035</v>
      </c>
      <c r="H6" s="9">
        <f>SUM(H7:H13)+SUM(H20:H34)</f>
        <v>581260</v>
      </c>
    </row>
    <row r="7" spans="1:8" ht="12.75">
      <c r="A7" s="33">
        <v>1111</v>
      </c>
      <c r="B7" s="18" t="s">
        <v>13</v>
      </c>
      <c r="C7" s="10">
        <v>105200</v>
      </c>
      <c r="D7" s="10">
        <v>105200</v>
      </c>
      <c r="E7" s="63">
        <v>80070.4</v>
      </c>
      <c r="F7" s="10">
        <v>105200</v>
      </c>
      <c r="G7" s="10">
        <f t="shared" si="0"/>
        <v>0</v>
      </c>
      <c r="H7" s="10">
        <v>105200</v>
      </c>
    </row>
    <row r="8" spans="1:8" ht="12.75">
      <c r="A8" s="34">
        <v>1112</v>
      </c>
      <c r="B8" s="22" t="s">
        <v>14</v>
      </c>
      <c r="C8" s="12">
        <v>11900</v>
      </c>
      <c r="D8" s="12">
        <v>11900</v>
      </c>
      <c r="E8" s="64">
        <v>14497.1</v>
      </c>
      <c r="F8" s="12">
        <v>11900</v>
      </c>
      <c r="G8" s="12">
        <f t="shared" si="0"/>
        <v>0</v>
      </c>
      <c r="H8" s="12">
        <v>11900</v>
      </c>
    </row>
    <row r="9" spans="1:8" ht="12.75">
      <c r="A9" s="34">
        <v>1113</v>
      </c>
      <c r="B9" s="22" t="s">
        <v>15</v>
      </c>
      <c r="C9" s="12">
        <v>9400</v>
      </c>
      <c r="D9" s="12">
        <v>9400</v>
      </c>
      <c r="E9" s="64">
        <v>8408.9</v>
      </c>
      <c r="F9" s="12">
        <v>9400</v>
      </c>
      <c r="G9" s="12">
        <f t="shared" si="0"/>
        <v>0</v>
      </c>
      <c r="H9" s="12">
        <v>9400</v>
      </c>
    </row>
    <row r="10" spans="1:8" ht="12.75">
      <c r="A10" s="34">
        <v>1121</v>
      </c>
      <c r="B10" s="22" t="s">
        <v>16</v>
      </c>
      <c r="C10" s="12">
        <v>99300</v>
      </c>
      <c r="D10" s="12">
        <v>99300</v>
      </c>
      <c r="E10" s="64">
        <v>89333.3</v>
      </c>
      <c r="F10" s="12">
        <v>99300</v>
      </c>
      <c r="G10" s="12">
        <f t="shared" si="0"/>
        <v>0</v>
      </c>
      <c r="H10" s="12">
        <v>99300</v>
      </c>
    </row>
    <row r="11" spans="1:8" ht="12.75">
      <c r="A11" s="34">
        <v>1122</v>
      </c>
      <c r="B11" s="22" t="s">
        <v>17</v>
      </c>
      <c r="C11" s="12">
        <v>0</v>
      </c>
      <c r="D11" s="12">
        <v>19362</v>
      </c>
      <c r="E11" s="64">
        <v>19361.8</v>
      </c>
      <c r="F11" s="12">
        <v>0</v>
      </c>
      <c r="G11" s="12">
        <f t="shared" si="0"/>
        <v>0</v>
      </c>
      <c r="H11" s="12">
        <v>0</v>
      </c>
    </row>
    <row r="12" spans="1:8" ht="12.75">
      <c r="A12" s="34">
        <v>1211</v>
      </c>
      <c r="B12" s="22" t="s">
        <v>18</v>
      </c>
      <c r="C12" s="12">
        <v>223100</v>
      </c>
      <c r="D12" s="12">
        <v>223100</v>
      </c>
      <c r="E12" s="64">
        <v>148829.1</v>
      </c>
      <c r="F12" s="12">
        <v>223100</v>
      </c>
      <c r="G12" s="12">
        <f t="shared" si="0"/>
        <v>0</v>
      </c>
      <c r="H12" s="12">
        <v>223100</v>
      </c>
    </row>
    <row r="13" spans="1:8" ht="12.75">
      <c r="A13" s="34">
        <v>1361</v>
      </c>
      <c r="B13" s="18" t="s">
        <v>19</v>
      </c>
      <c r="C13" s="13">
        <f>SUM(C14:C19)</f>
        <v>14490</v>
      </c>
      <c r="D13" s="13">
        <f>SUM(D14:D19)</f>
        <v>14490</v>
      </c>
      <c r="E13" s="13">
        <f>SUM(E14:E19)</f>
        <v>9889.4</v>
      </c>
      <c r="F13" s="13">
        <f>SUM(F14:F19)</f>
        <v>13690</v>
      </c>
      <c r="G13" s="12">
        <f t="shared" si="0"/>
        <v>-800</v>
      </c>
      <c r="H13" s="13">
        <f>SUM(H14:H19)</f>
        <v>13690</v>
      </c>
    </row>
    <row r="14" spans="1:8" ht="12.75">
      <c r="A14" s="34"/>
      <c r="B14" s="18" t="s">
        <v>115</v>
      </c>
      <c r="C14" s="12">
        <v>1000</v>
      </c>
      <c r="D14" s="12">
        <v>1000</v>
      </c>
      <c r="E14" s="94">
        <v>-135</v>
      </c>
      <c r="F14" s="12">
        <v>1000</v>
      </c>
      <c r="G14" s="12">
        <f t="shared" si="0"/>
        <v>0</v>
      </c>
      <c r="H14" s="12">
        <v>1000</v>
      </c>
    </row>
    <row r="15" spans="1:8" ht="12.75">
      <c r="A15" s="34"/>
      <c r="B15" s="25" t="s">
        <v>69</v>
      </c>
      <c r="C15" s="12">
        <v>10500</v>
      </c>
      <c r="D15" s="12">
        <v>10500</v>
      </c>
      <c r="E15" s="12">
        <v>8311.5</v>
      </c>
      <c r="F15" s="12">
        <v>10200</v>
      </c>
      <c r="G15" s="12">
        <f t="shared" si="0"/>
        <v>-300</v>
      </c>
      <c r="H15" s="12">
        <v>10200</v>
      </c>
    </row>
    <row r="16" spans="1:8" ht="12.75">
      <c r="A16" s="34"/>
      <c r="B16" s="26" t="s">
        <v>112</v>
      </c>
      <c r="C16" s="12">
        <v>300</v>
      </c>
      <c r="D16" s="12">
        <v>300</v>
      </c>
      <c r="E16" s="64">
        <v>215.5</v>
      </c>
      <c r="F16" s="12">
        <v>300</v>
      </c>
      <c r="G16" s="12">
        <f t="shared" si="0"/>
        <v>0</v>
      </c>
      <c r="H16" s="12">
        <v>300</v>
      </c>
    </row>
    <row r="17" spans="1:8" ht="12.75">
      <c r="A17" s="34"/>
      <c r="B17" s="26" t="s">
        <v>113</v>
      </c>
      <c r="C17" s="12">
        <v>90</v>
      </c>
      <c r="D17" s="12">
        <v>90</v>
      </c>
      <c r="E17" s="64">
        <v>91.2</v>
      </c>
      <c r="F17" s="12">
        <v>90</v>
      </c>
      <c r="G17" s="12">
        <f t="shared" si="0"/>
        <v>0</v>
      </c>
      <c r="H17" s="12">
        <v>90</v>
      </c>
    </row>
    <row r="18" spans="1:8" ht="12.75">
      <c r="A18" s="34"/>
      <c r="B18" s="26" t="s">
        <v>114</v>
      </c>
      <c r="C18" s="12">
        <v>1100</v>
      </c>
      <c r="D18" s="12">
        <v>1100</v>
      </c>
      <c r="E18" s="64">
        <v>757.3</v>
      </c>
      <c r="F18" s="12">
        <v>1100</v>
      </c>
      <c r="G18" s="12">
        <f t="shared" si="0"/>
        <v>0</v>
      </c>
      <c r="H18" s="12">
        <v>1100</v>
      </c>
    </row>
    <row r="19" spans="1:8" ht="12.75">
      <c r="A19" s="34"/>
      <c r="B19" s="25" t="s">
        <v>20</v>
      </c>
      <c r="C19" s="12">
        <v>1500</v>
      </c>
      <c r="D19" s="12">
        <v>1500</v>
      </c>
      <c r="E19" s="64">
        <v>648.9</v>
      </c>
      <c r="F19" s="12">
        <v>1000</v>
      </c>
      <c r="G19" s="12">
        <f t="shared" si="0"/>
        <v>-500</v>
      </c>
      <c r="H19" s="12">
        <v>1000</v>
      </c>
    </row>
    <row r="20" spans="1:8" ht="12.75">
      <c r="A20" s="34">
        <v>1332.3</v>
      </c>
      <c r="B20" s="54" t="s">
        <v>95</v>
      </c>
      <c r="C20" s="12">
        <v>1515</v>
      </c>
      <c r="D20" s="12">
        <v>1515</v>
      </c>
      <c r="E20" s="64">
        <v>593.3</v>
      </c>
      <c r="F20" s="12">
        <v>1515</v>
      </c>
      <c r="G20" s="12">
        <f t="shared" si="0"/>
        <v>0</v>
      </c>
      <c r="H20" s="12">
        <v>1515</v>
      </c>
    </row>
    <row r="21" spans="1:8" ht="12.75">
      <c r="A21" s="34">
        <v>1334.5</v>
      </c>
      <c r="B21" s="22" t="s">
        <v>21</v>
      </c>
      <c r="C21" s="12">
        <v>20</v>
      </c>
      <c r="D21" s="12">
        <v>20</v>
      </c>
      <c r="E21" s="64">
        <v>10.4</v>
      </c>
      <c r="F21" s="12">
        <v>20</v>
      </c>
      <c r="G21" s="12">
        <f t="shared" si="0"/>
        <v>0</v>
      </c>
      <c r="H21" s="12">
        <v>20</v>
      </c>
    </row>
    <row r="22" spans="1:8" ht="12.75">
      <c r="A22" s="34">
        <v>1340</v>
      </c>
      <c r="B22" s="22" t="s">
        <v>22</v>
      </c>
      <c r="C22" s="12">
        <v>23010</v>
      </c>
      <c r="D22" s="12">
        <v>23010</v>
      </c>
      <c r="E22" s="64">
        <v>19078.4</v>
      </c>
      <c r="F22" s="12">
        <v>25005</v>
      </c>
      <c r="G22" s="12">
        <f t="shared" si="0"/>
        <v>1995</v>
      </c>
      <c r="H22" s="12">
        <v>25005</v>
      </c>
    </row>
    <row r="23" spans="1:8" ht="12.75">
      <c r="A23" s="34">
        <v>1341</v>
      </c>
      <c r="B23" s="22" t="s">
        <v>23</v>
      </c>
      <c r="C23" s="12">
        <v>2500</v>
      </c>
      <c r="D23" s="12">
        <v>2500</v>
      </c>
      <c r="E23" s="64">
        <v>2010.8</v>
      </c>
      <c r="F23" s="12">
        <v>2300</v>
      </c>
      <c r="G23" s="12">
        <f t="shared" si="0"/>
        <v>-200</v>
      </c>
      <c r="H23" s="12">
        <v>2300</v>
      </c>
    </row>
    <row r="24" spans="1:8" ht="12.75">
      <c r="A24" s="34">
        <v>1342</v>
      </c>
      <c r="B24" s="22" t="s">
        <v>24</v>
      </c>
      <c r="C24" s="12">
        <v>50</v>
      </c>
      <c r="D24" s="12">
        <v>50</v>
      </c>
      <c r="E24" s="64">
        <v>3.9</v>
      </c>
      <c r="F24" s="12">
        <v>50</v>
      </c>
      <c r="G24" s="12">
        <f t="shared" si="0"/>
        <v>0</v>
      </c>
      <c r="H24" s="12">
        <v>50</v>
      </c>
    </row>
    <row r="25" spans="1:8" ht="12.75">
      <c r="A25" s="34">
        <v>1343</v>
      </c>
      <c r="B25" s="22" t="s">
        <v>77</v>
      </c>
      <c r="C25" s="12">
        <v>1200</v>
      </c>
      <c r="D25" s="12">
        <v>1200</v>
      </c>
      <c r="E25" s="64">
        <v>664.6</v>
      </c>
      <c r="F25" s="12">
        <v>1200</v>
      </c>
      <c r="G25" s="12">
        <f t="shared" si="0"/>
        <v>0</v>
      </c>
      <c r="H25" s="12">
        <v>1200</v>
      </c>
    </row>
    <row r="26" spans="1:8" ht="12.75">
      <c r="A26" s="34">
        <v>1344</v>
      </c>
      <c r="B26" s="22" t="s">
        <v>97</v>
      </c>
      <c r="C26" s="12">
        <v>50</v>
      </c>
      <c r="D26" s="12">
        <v>50</v>
      </c>
      <c r="E26" s="64">
        <v>0</v>
      </c>
      <c r="F26" s="12">
        <v>0</v>
      </c>
      <c r="G26" s="12">
        <f t="shared" si="0"/>
        <v>-50</v>
      </c>
      <c r="H26" s="12">
        <v>0</v>
      </c>
    </row>
    <row r="27" spans="1:8" ht="12.75">
      <c r="A27" s="34">
        <v>1345</v>
      </c>
      <c r="B27" s="22" t="s">
        <v>25</v>
      </c>
      <c r="C27" s="12">
        <v>130</v>
      </c>
      <c r="D27" s="12">
        <v>130</v>
      </c>
      <c r="E27" s="64">
        <v>120.9</v>
      </c>
      <c r="F27" s="12">
        <v>130</v>
      </c>
      <c r="G27" s="12">
        <f t="shared" si="0"/>
        <v>0</v>
      </c>
      <c r="H27" s="12">
        <v>130</v>
      </c>
    </row>
    <row r="28" spans="1:8" ht="12.75">
      <c r="A28" s="34">
        <v>1347</v>
      </c>
      <c r="B28" s="22" t="s">
        <v>98</v>
      </c>
      <c r="C28" s="12">
        <v>20000</v>
      </c>
      <c r="D28" s="12">
        <v>1000</v>
      </c>
      <c r="E28" s="65">
        <v>1075.5</v>
      </c>
      <c r="F28" s="12">
        <v>0</v>
      </c>
      <c r="G28" s="12">
        <f t="shared" si="0"/>
        <v>-20000</v>
      </c>
      <c r="H28" s="12">
        <v>0</v>
      </c>
    </row>
    <row r="29" spans="1:8" ht="12.75">
      <c r="A29" s="34">
        <v>1351</v>
      </c>
      <c r="B29" s="67" t="s">
        <v>99</v>
      </c>
      <c r="C29" s="12">
        <v>800</v>
      </c>
      <c r="D29" s="12">
        <v>1800</v>
      </c>
      <c r="E29" s="64">
        <v>1510.3</v>
      </c>
      <c r="F29" s="12">
        <v>2000</v>
      </c>
      <c r="G29" s="12">
        <f t="shared" si="0"/>
        <v>1200</v>
      </c>
      <c r="H29" s="12">
        <v>2000</v>
      </c>
    </row>
    <row r="30" spans="1:8" ht="12.75">
      <c r="A30" s="34">
        <v>1353</v>
      </c>
      <c r="B30" s="27" t="s">
        <v>53</v>
      </c>
      <c r="C30" s="12">
        <v>1250</v>
      </c>
      <c r="D30" s="12">
        <v>1250</v>
      </c>
      <c r="E30" s="66">
        <v>1072.1</v>
      </c>
      <c r="F30" s="12">
        <v>1300</v>
      </c>
      <c r="G30" s="12">
        <f t="shared" si="0"/>
        <v>50</v>
      </c>
      <c r="H30" s="12">
        <v>1300</v>
      </c>
    </row>
    <row r="31" spans="1:8" ht="12.75">
      <c r="A31" s="34">
        <v>1355</v>
      </c>
      <c r="B31" s="27" t="s">
        <v>96</v>
      </c>
      <c r="C31" s="12">
        <v>0</v>
      </c>
      <c r="D31" s="12">
        <v>18000</v>
      </c>
      <c r="E31" s="66">
        <v>15155.7</v>
      </c>
      <c r="F31" s="12">
        <v>20000</v>
      </c>
      <c r="G31" s="12">
        <v>0</v>
      </c>
      <c r="H31" s="12">
        <v>25000</v>
      </c>
    </row>
    <row r="32" spans="1:8" ht="12.75">
      <c r="A32" s="34">
        <v>1359</v>
      </c>
      <c r="B32" s="27" t="s">
        <v>26</v>
      </c>
      <c r="C32" s="12">
        <v>150</v>
      </c>
      <c r="D32" s="12">
        <v>150</v>
      </c>
      <c r="E32" s="66">
        <v>134.7</v>
      </c>
      <c r="F32" s="12">
        <v>150</v>
      </c>
      <c r="G32" s="12">
        <f t="shared" si="0"/>
        <v>0</v>
      </c>
      <c r="H32" s="12">
        <v>150</v>
      </c>
    </row>
    <row r="33" spans="1:8" ht="13.5" thickBot="1">
      <c r="A33" s="79">
        <v>1511</v>
      </c>
      <c r="B33" s="92" t="s">
        <v>27</v>
      </c>
      <c r="C33" s="15">
        <v>32160</v>
      </c>
      <c r="D33" s="15">
        <v>32160</v>
      </c>
      <c r="E33" s="93">
        <v>29452.6</v>
      </c>
      <c r="F33" s="15">
        <v>60000</v>
      </c>
      <c r="G33" s="15">
        <f t="shared" si="0"/>
        <v>27840</v>
      </c>
      <c r="H33" s="15">
        <v>60000</v>
      </c>
    </row>
    <row r="34" spans="1:8" ht="12.75">
      <c r="A34" s="112" t="s">
        <v>28</v>
      </c>
      <c r="B34" s="113"/>
      <c r="C34" s="39" t="s">
        <v>6</v>
      </c>
      <c r="D34" s="4" t="s">
        <v>0</v>
      </c>
      <c r="E34" s="4" t="s">
        <v>1</v>
      </c>
      <c r="F34" s="4" t="s">
        <v>7</v>
      </c>
      <c r="G34" s="52" t="s">
        <v>87</v>
      </c>
      <c r="H34" s="48" t="s">
        <v>94</v>
      </c>
    </row>
    <row r="35" spans="1:8" ht="13.5" thickBot="1">
      <c r="A35" s="114"/>
      <c r="B35" s="115"/>
      <c r="C35" s="40" t="s">
        <v>93</v>
      </c>
      <c r="D35" s="6" t="s">
        <v>93</v>
      </c>
      <c r="E35" s="6" t="s">
        <v>117</v>
      </c>
      <c r="F35" s="6" t="s">
        <v>8</v>
      </c>
      <c r="G35" s="51" t="s">
        <v>88</v>
      </c>
      <c r="H35" s="49" t="s">
        <v>76</v>
      </c>
    </row>
    <row r="36" spans="1:10" ht="13.5" thickBot="1">
      <c r="A36" s="7" t="s">
        <v>3</v>
      </c>
      <c r="B36" s="8"/>
      <c r="C36" s="16">
        <f>C37+C56+SUM(C73:C83)</f>
        <v>568320</v>
      </c>
      <c r="D36" s="9">
        <f>D37+D56+SUM(D73:D83)</f>
        <v>435059</v>
      </c>
      <c r="E36" s="9">
        <f>E37+E56+SUM(E73:E83)</f>
        <v>59923.630000000005</v>
      </c>
      <c r="F36" s="16">
        <f>F37+F56+SUM(F73:F83)</f>
        <v>616500</v>
      </c>
      <c r="G36" s="9">
        <f>SUM(F36-C36)</f>
        <v>48180</v>
      </c>
      <c r="H36" s="16">
        <f>H37+H56+SUM(H73:H83)</f>
        <v>616500</v>
      </c>
      <c r="J36" s="17"/>
    </row>
    <row r="37" spans="1:10" ht="12.75">
      <c r="A37" s="35">
        <v>2111</v>
      </c>
      <c r="B37" s="46" t="s">
        <v>29</v>
      </c>
      <c r="C37" s="71">
        <f aca="true" t="shared" si="1" ref="C37:H37">SUM(C38:C55)</f>
        <v>22621</v>
      </c>
      <c r="D37" s="71">
        <f t="shared" si="1"/>
        <v>24461</v>
      </c>
      <c r="E37" s="71">
        <f t="shared" si="1"/>
        <v>18372.4</v>
      </c>
      <c r="F37" s="55">
        <f t="shared" si="1"/>
        <v>24398</v>
      </c>
      <c r="G37" s="55">
        <f t="shared" si="1"/>
        <v>1367</v>
      </c>
      <c r="H37" s="55">
        <f t="shared" si="1"/>
        <v>24398</v>
      </c>
      <c r="J37" s="17"/>
    </row>
    <row r="38" spans="1:10" ht="12.75">
      <c r="A38" s="32"/>
      <c r="B38" s="42" t="s">
        <v>100</v>
      </c>
      <c r="C38" s="12">
        <v>150</v>
      </c>
      <c r="D38" s="12">
        <v>150</v>
      </c>
      <c r="E38" s="68">
        <v>87.3</v>
      </c>
      <c r="F38" s="56">
        <v>160</v>
      </c>
      <c r="G38" s="12">
        <f aca="true" t="shared" si="2" ref="G38:G83">SUM(F38-C38)</f>
        <v>10</v>
      </c>
      <c r="H38" s="56">
        <v>160</v>
      </c>
      <c r="J38" s="17"/>
    </row>
    <row r="39" spans="1:10" ht="12.75">
      <c r="A39" s="32"/>
      <c r="B39" s="42" t="s">
        <v>62</v>
      </c>
      <c r="C39" s="12">
        <v>3500</v>
      </c>
      <c r="D39" s="12">
        <v>3500</v>
      </c>
      <c r="E39" s="68">
        <v>2078.2</v>
      </c>
      <c r="F39" s="56">
        <v>3500</v>
      </c>
      <c r="G39" s="12">
        <v>0</v>
      </c>
      <c r="H39" s="56">
        <v>3500</v>
      </c>
      <c r="J39" s="17"/>
    </row>
    <row r="40" spans="1:10" ht="12.75">
      <c r="A40" s="32"/>
      <c r="B40" s="42" t="s">
        <v>63</v>
      </c>
      <c r="C40" s="12">
        <v>60</v>
      </c>
      <c r="D40" s="12">
        <v>60</v>
      </c>
      <c r="E40" s="68">
        <v>66</v>
      </c>
      <c r="F40" s="56">
        <v>70</v>
      </c>
      <c r="G40" s="12">
        <v>0</v>
      </c>
      <c r="H40" s="56">
        <v>70</v>
      </c>
      <c r="J40" s="17"/>
    </row>
    <row r="41" spans="1:10" ht="12.75">
      <c r="A41" s="32"/>
      <c r="B41" s="42" t="s">
        <v>101</v>
      </c>
      <c r="C41" s="12">
        <v>750</v>
      </c>
      <c r="D41" s="12">
        <v>750</v>
      </c>
      <c r="E41" s="68">
        <v>427.9</v>
      </c>
      <c r="F41" s="56">
        <v>440</v>
      </c>
      <c r="G41" s="12">
        <f t="shared" si="2"/>
        <v>-310</v>
      </c>
      <c r="H41" s="56">
        <v>440</v>
      </c>
      <c r="J41" s="19"/>
    </row>
    <row r="42" spans="1:10" ht="12.75">
      <c r="A42" s="32"/>
      <c r="B42" s="41" t="s">
        <v>64</v>
      </c>
      <c r="C42" s="12">
        <v>400</v>
      </c>
      <c r="D42" s="12">
        <v>400</v>
      </c>
      <c r="E42" s="68">
        <v>1216.3</v>
      </c>
      <c r="F42" s="56">
        <v>1600</v>
      </c>
      <c r="G42" s="12">
        <f t="shared" si="2"/>
        <v>1200</v>
      </c>
      <c r="H42" s="56">
        <v>1600</v>
      </c>
      <c r="J42" s="19"/>
    </row>
    <row r="43" spans="1:10" ht="12.75">
      <c r="A43" s="32"/>
      <c r="B43" s="50" t="s">
        <v>81</v>
      </c>
      <c r="C43" s="12">
        <v>6200</v>
      </c>
      <c r="D43" s="12">
        <v>6200</v>
      </c>
      <c r="E43" s="68">
        <v>4248.7</v>
      </c>
      <c r="F43" s="56">
        <v>6600</v>
      </c>
      <c r="G43" s="12">
        <f t="shared" si="2"/>
        <v>400</v>
      </c>
      <c r="H43" s="56">
        <v>6600</v>
      </c>
      <c r="J43" s="19"/>
    </row>
    <row r="44" spans="1:10" ht="12.75">
      <c r="A44" s="32"/>
      <c r="B44" s="50" t="s">
        <v>82</v>
      </c>
      <c r="C44" s="12">
        <v>580</v>
      </c>
      <c r="D44" s="12">
        <v>580</v>
      </c>
      <c r="E44" s="69">
        <v>352.1</v>
      </c>
      <c r="F44" s="12">
        <v>671</v>
      </c>
      <c r="G44" s="12">
        <f>SUM(F44-C44)</f>
        <v>91</v>
      </c>
      <c r="H44" s="12">
        <v>671</v>
      </c>
      <c r="J44" s="19"/>
    </row>
    <row r="45" spans="1:10" ht="12.75">
      <c r="A45" s="32"/>
      <c r="B45" s="50" t="s">
        <v>118</v>
      </c>
      <c r="C45" s="12">
        <v>0</v>
      </c>
      <c r="D45" s="12">
        <v>0</v>
      </c>
      <c r="E45" s="69">
        <v>6</v>
      </c>
      <c r="F45" s="12">
        <v>0</v>
      </c>
      <c r="G45" s="12">
        <f>SUM(F45-C45)</f>
        <v>0</v>
      </c>
      <c r="H45" s="12">
        <v>0</v>
      </c>
      <c r="J45" s="19"/>
    </row>
    <row r="46" spans="1:10" ht="12.75">
      <c r="A46" s="32"/>
      <c r="B46" s="41" t="s">
        <v>65</v>
      </c>
      <c r="C46" s="12">
        <v>8300</v>
      </c>
      <c r="D46" s="12">
        <v>8300</v>
      </c>
      <c r="E46" s="68">
        <v>5852.9</v>
      </c>
      <c r="F46" s="12">
        <v>8700</v>
      </c>
      <c r="G46" s="12">
        <v>0</v>
      </c>
      <c r="H46" s="12">
        <v>8700</v>
      </c>
      <c r="J46" s="19"/>
    </row>
    <row r="47" spans="1:8" ht="12.75">
      <c r="A47" s="32"/>
      <c r="B47" s="42" t="s">
        <v>102</v>
      </c>
      <c r="C47" s="12">
        <v>550</v>
      </c>
      <c r="D47" s="12">
        <v>2390</v>
      </c>
      <c r="E47" s="68">
        <v>2199</v>
      </c>
      <c r="F47" s="56">
        <v>550</v>
      </c>
      <c r="G47" s="12">
        <f t="shared" si="2"/>
        <v>0</v>
      </c>
      <c r="H47" s="56">
        <v>550</v>
      </c>
    </row>
    <row r="48" spans="1:8" ht="12.75">
      <c r="A48" s="32"/>
      <c r="B48" s="42" t="s">
        <v>103</v>
      </c>
      <c r="C48" s="12">
        <v>0</v>
      </c>
      <c r="D48" s="12">
        <v>0</v>
      </c>
      <c r="E48" s="69">
        <v>2.5</v>
      </c>
      <c r="F48" s="56">
        <v>0</v>
      </c>
      <c r="G48" s="12">
        <f t="shared" si="2"/>
        <v>0</v>
      </c>
      <c r="H48" s="56">
        <v>0</v>
      </c>
    </row>
    <row r="49" spans="1:8" ht="12.75">
      <c r="A49" s="32"/>
      <c r="B49" s="42" t="s">
        <v>30</v>
      </c>
      <c r="C49" s="12">
        <v>2100</v>
      </c>
      <c r="D49" s="12">
        <v>2100</v>
      </c>
      <c r="E49" s="68">
        <v>1613.5</v>
      </c>
      <c r="F49" s="56">
        <v>2100</v>
      </c>
      <c r="G49" s="12">
        <f t="shared" si="2"/>
        <v>0</v>
      </c>
      <c r="H49" s="56">
        <v>2100</v>
      </c>
    </row>
    <row r="50" spans="1:8" ht="12.75">
      <c r="A50" s="32"/>
      <c r="B50" s="43" t="s">
        <v>116</v>
      </c>
      <c r="C50" s="12">
        <v>0</v>
      </c>
      <c r="D50" s="12">
        <v>0</v>
      </c>
      <c r="E50" s="69">
        <v>0.1</v>
      </c>
      <c r="F50" s="56">
        <v>0</v>
      </c>
      <c r="G50" s="12">
        <f t="shared" si="2"/>
        <v>0</v>
      </c>
      <c r="H50" s="56">
        <v>0</v>
      </c>
    </row>
    <row r="51" spans="1:8" ht="12.75">
      <c r="A51" s="32"/>
      <c r="B51" s="42" t="s">
        <v>104</v>
      </c>
      <c r="C51" s="14">
        <v>0</v>
      </c>
      <c r="D51" s="14">
        <v>0</v>
      </c>
      <c r="E51" s="69">
        <v>10.8</v>
      </c>
      <c r="F51" s="56">
        <v>0</v>
      </c>
      <c r="G51" s="12">
        <f t="shared" si="2"/>
        <v>0</v>
      </c>
      <c r="H51" s="56">
        <v>0</v>
      </c>
    </row>
    <row r="52" spans="1:8" ht="12.75">
      <c r="A52" s="32"/>
      <c r="B52" s="42" t="s">
        <v>70</v>
      </c>
      <c r="C52" s="12">
        <v>30</v>
      </c>
      <c r="D52" s="12">
        <v>30</v>
      </c>
      <c r="E52" s="69">
        <v>5.7</v>
      </c>
      <c r="F52" s="56">
        <v>6</v>
      </c>
      <c r="G52" s="12">
        <f t="shared" si="2"/>
        <v>-24</v>
      </c>
      <c r="H52" s="56">
        <v>6</v>
      </c>
    </row>
    <row r="53" spans="1:8" ht="12.75">
      <c r="A53" s="32"/>
      <c r="B53" s="43" t="s">
        <v>105</v>
      </c>
      <c r="C53" s="12">
        <v>1</v>
      </c>
      <c r="D53" s="12">
        <v>1</v>
      </c>
      <c r="E53" s="69">
        <v>0.1</v>
      </c>
      <c r="F53" s="56">
        <v>1</v>
      </c>
      <c r="G53" s="12">
        <f t="shared" si="2"/>
        <v>0</v>
      </c>
      <c r="H53" s="56">
        <v>1</v>
      </c>
    </row>
    <row r="54" spans="1:8" ht="12.75">
      <c r="A54" s="32"/>
      <c r="B54" s="44" t="s">
        <v>78</v>
      </c>
      <c r="C54" s="14">
        <v>0</v>
      </c>
      <c r="D54" s="14">
        <v>0</v>
      </c>
      <c r="E54" s="69">
        <v>56.9</v>
      </c>
      <c r="F54" s="56">
        <v>0</v>
      </c>
      <c r="G54" s="12">
        <f t="shared" si="2"/>
        <v>0</v>
      </c>
      <c r="H54" s="56">
        <v>0</v>
      </c>
    </row>
    <row r="55" spans="1:8" ht="13.5" thickBot="1">
      <c r="A55" s="36"/>
      <c r="B55" s="47" t="s">
        <v>71</v>
      </c>
      <c r="C55" s="15">
        <v>0</v>
      </c>
      <c r="D55" s="15">
        <v>0</v>
      </c>
      <c r="E55" s="70">
        <v>148.4</v>
      </c>
      <c r="F55" s="57">
        <v>0</v>
      </c>
      <c r="G55" s="14">
        <f t="shared" si="2"/>
        <v>0</v>
      </c>
      <c r="H55" s="57">
        <v>0</v>
      </c>
    </row>
    <row r="56" spans="1:8" ht="13.5" thickBot="1">
      <c r="A56" s="30" t="s">
        <v>11</v>
      </c>
      <c r="B56" s="31" t="s">
        <v>31</v>
      </c>
      <c r="C56" s="20">
        <f aca="true" t="shared" si="3" ref="C56:H56">SUM(C57:C70)</f>
        <v>21710</v>
      </c>
      <c r="D56" s="20">
        <f t="shared" si="3"/>
        <v>26155</v>
      </c>
      <c r="E56" s="85">
        <f t="shared" si="3"/>
        <v>21176.530000000002</v>
      </c>
      <c r="F56" s="20">
        <f t="shared" si="3"/>
        <v>23118</v>
      </c>
      <c r="G56" s="20">
        <f t="shared" si="3"/>
        <v>1749</v>
      </c>
      <c r="H56" s="20">
        <f t="shared" si="3"/>
        <v>23118</v>
      </c>
    </row>
    <row r="57" spans="1:36" s="11" customFormat="1" ht="12.75">
      <c r="A57" s="29">
        <v>2132</v>
      </c>
      <c r="B57" s="28" t="s">
        <v>83</v>
      </c>
      <c r="C57" s="72">
        <v>3500</v>
      </c>
      <c r="D57" s="58">
        <v>3500</v>
      </c>
      <c r="E57" s="73">
        <v>3660.6</v>
      </c>
      <c r="F57" s="10">
        <v>4000</v>
      </c>
      <c r="G57" s="58">
        <f t="shared" si="2"/>
        <v>500</v>
      </c>
      <c r="H57" s="10">
        <v>4000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1"/>
    </row>
    <row r="58" spans="1:36" s="11" customFormat="1" ht="12.75">
      <c r="A58" s="32"/>
      <c r="B58" s="18" t="s">
        <v>74</v>
      </c>
      <c r="C58" s="74">
        <v>7280</v>
      </c>
      <c r="D58" s="59">
        <v>7280</v>
      </c>
      <c r="E58" s="95">
        <v>4716.1</v>
      </c>
      <c r="F58" s="13">
        <v>5799</v>
      </c>
      <c r="G58" s="59">
        <f t="shared" si="2"/>
        <v>-1481</v>
      </c>
      <c r="H58" s="13">
        <v>5799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21"/>
    </row>
    <row r="59" spans="1:36" s="11" customFormat="1" ht="12.75">
      <c r="A59" s="32"/>
      <c r="B59" s="18" t="s">
        <v>84</v>
      </c>
      <c r="C59" s="74">
        <v>1300</v>
      </c>
      <c r="D59" s="59">
        <v>1300</v>
      </c>
      <c r="E59" s="75">
        <v>1554.8</v>
      </c>
      <c r="F59" s="13">
        <v>959</v>
      </c>
      <c r="G59" s="59">
        <v>0</v>
      </c>
      <c r="H59" s="13">
        <v>959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21"/>
    </row>
    <row r="60" spans="1:36" s="11" customFormat="1" ht="12.75">
      <c r="A60" s="32"/>
      <c r="B60" s="22" t="s">
        <v>72</v>
      </c>
      <c r="C60" s="76">
        <v>5</v>
      </c>
      <c r="D60" s="60">
        <v>5</v>
      </c>
      <c r="E60" s="96">
        <v>18.1</v>
      </c>
      <c r="F60" s="12">
        <v>20</v>
      </c>
      <c r="G60" s="60">
        <f t="shared" si="2"/>
        <v>15</v>
      </c>
      <c r="H60" s="12">
        <v>20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21"/>
    </row>
    <row r="61" spans="1:36" s="11" customFormat="1" ht="12.75">
      <c r="A61" s="32"/>
      <c r="B61" s="22" t="s">
        <v>32</v>
      </c>
      <c r="C61" s="76">
        <v>1000</v>
      </c>
      <c r="D61" s="60">
        <v>1000</v>
      </c>
      <c r="E61" s="77">
        <v>1000</v>
      </c>
      <c r="F61" s="12">
        <v>800</v>
      </c>
      <c r="G61" s="60">
        <f t="shared" si="2"/>
        <v>-200</v>
      </c>
      <c r="H61" s="12">
        <v>800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21"/>
    </row>
    <row r="62" spans="1:36" s="11" customFormat="1" ht="12.75">
      <c r="A62" s="32"/>
      <c r="B62" s="22" t="s">
        <v>33</v>
      </c>
      <c r="C62" s="76">
        <v>1000</v>
      </c>
      <c r="D62" s="60">
        <v>1000</v>
      </c>
      <c r="E62" s="75">
        <v>0</v>
      </c>
      <c r="F62" s="12">
        <v>700</v>
      </c>
      <c r="G62" s="60">
        <f t="shared" si="2"/>
        <v>-300</v>
      </c>
      <c r="H62" s="12">
        <v>700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21"/>
    </row>
    <row r="63" spans="1:36" s="11" customFormat="1" ht="12.75">
      <c r="A63" s="32">
        <v>2131</v>
      </c>
      <c r="B63" s="18" t="s">
        <v>34</v>
      </c>
      <c r="C63" s="76">
        <v>5000</v>
      </c>
      <c r="D63" s="60">
        <v>5000</v>
      </c>
      <c r="E63" s="75">
        <v>3209.4</v>
      </c>
      <c r="F63" s="12">
        <v>3500</v>
      </c>
      <c r="G63" s="60">
        <f t="shared" si="2"/>
        <v>-1500</v>
      </c>
      <c r="H63" s="12">
        <v>3500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21"/>
    </row>
    <row r="64" spans="1:36" s="11" customFormat="1" ht="12.75">
      <c r="A64" s="32"/>
      <c r="B64" s="18" t="s">
        <v>85</v>
      </c>
      <c r="C64" s="76">
        <v>1500</v>
      </c>
      <c r="D64" s="60">
        <v>1500</v>
      </c>
      <c r="E64" s="95">
        <v>1723.1</v>
      </c>
      <c r="F64" s="12">
        <v>1680</v>
      </c>
      <c r="G64" s="60">
        <f t="shared" si="2"/>
        <v>180</v>
      </c>
      <c r="H64" s="12">
        <v>1680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21"/>
    </row>
    <row r="65" spans="1:36" s="11" customFormat="1" ht="12.75">
      <c r="A65" s="32"/>
      <c r="B65" s="22" t="s">
        <v>35</v>
      </c>
      <c r="C65" s="76">
        <v>820</v>
      </c>
      <c r="D65" s="60">
        <v>820</v>
      </c>
      <c r="E65" s="78">
        <v>931.4</v>
      </c>
      <c r="F65" s="12">
        <v>910</v>
      </c>
      <c r="G65" s="60">
        <f t="shared" si="2"/>
        <v>90</v>
      </c>
      <c r="H65" s="12">
        <v>910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21"/>
    </row>
    <row r="66" spans="1:36" s="11" customFormat="1" ht="12.75">
      <c r="A66" s="32"/>
      <c r="B66" s="22" t="s">
        <v>36</v>
      </c>
      <c r="C66" s="76">
        <v>305</v>
      </c>
      <c r="D66" s="60">
        <v>305</v>
      </c>
      <c r="E66" s="77">
        <v>305.9</v>
      </c>
      <c r="F66" s="12">
        <v>305</v>
      </c>
      <c r="G66" s="60">
        <f t="shared" si="2"/>
        <v>0</v>
      </c>
      <c r="H66" s="12">
        <v>305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21"/>
    </row>
    <row r="67" spans="1:36" s="11" customFormat="1" ht="12.75">
      <c r="A67" s="32">
        <v>2133</v>
      </c>
      <c r="B67" s="22" t="s">
        <v>79</v>
      </c>
      <c r="C67" s="76">
        <v>0</v>
      </c>
      <c r="D67" s="60">
        <v>0</v>
      </c>
      <c r="E67" s="77">
        <v>2.9</v>
      </c>
      <c r="F67" s="12">
        <v>0</v>
      </c>
      <c r="G67" s="60">
        <f t="shared" si="2"/>
        <v>0</v>
      </c>
      <c r="H67" s="12">
        <v>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21"/>
    </row>
    <row r="68" spans="1:36" s="11" customFormat="1" ht="12.75">
      <c r="A68" s="32"/>
      <c r="B68" s="22" t="s">
        <v>106</v>
      </c>
      <c r="C68" s="76">
        <v>0</v>
      </c>
      <c r="D68" s="60">
        <v>0</v>
      </c>
      <c r="E68" s="75">
        <v>11.23</v>
      </c>
      <c r="F68" s="12">
        <v>0</v>
      </c>
      <c r="G68" s="60">
        <f t="shared" si="2"/>
        <v>0</v>
      </c>
      <c r="H68" s="12">
        <v>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21"/>
    </row>
    <row r="69" spans="1:36" s="11" customFormat="1" ht="12.75">
      <c r="A69" s="32"/>
      <c r="B69" s="22" t="s">
        <v>37</v>
      </c>
      <c r="C69" s="76">
        <v>0</v>
      </c>
      <c r="D69" s="60">
        <v>4445</v>
      </c>
      <c r="E69" s="75">
        <v>4000.1</v>
      </c>
      <c r="F69" s="12">
        <v>4445</v>
      </c>
      <c r="G69" s="60">
        <f t="shared" si="2"/>
        <v>4445</v>
      </c>
      <c r="H69" s="12">
        <v>4445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21"/>
    </row>
    <row r="70" spans="1:36" s="11" customFormat="1" ht="13.5" thickBot="1">
      <c r="A70" s="32"/>
      <c r="B70" s="22" t="s">
        <v>80</v>
      </c>
      <c r="C70" s="76">
        <v>0</v>
      </c>
      <c r="D70" s="60">
        <v>0</v>
      </c>
      <c r="E70" s="78">
        <v>42.9</v>
      </c>
      <c r="F70" s="12">
        <v>0</v>
      </c>
      <c r="G70" s="60">
        <f t="shared" si="2"/>
        <v>0</v>
      </c>
      <c r="H70" s="12">
        <v>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21"/>
    </row>
    <row r="71" spans="1:36" s="11" customFormat="1" ht="12.75">
      <c r="A71" s="112" t="s">
        <v>28</v>
      </c>
      <c r="B71" s="113"/>
      <c r="C71" s="39" t="s">
        <v>6</v>
      </c>
      <c r="D71" s="4" t="s">
        <v>0</v>
      </c>
      <c r="E71" s="4" t="s">
        <v>1</v>
      </c>
      <c r="F71" s="4" t="s">
        <v>7</v>
      </c>
      <c r="G71" s="52" t="s">
        <v>87</v>
      </c>
      <c r="H71" s="48" t="s">
        <v>94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21"/>
    </row>
    <row r="72" spans="1:36" s="11" customFormat="1" ht="13.5" thickBot="1">
      <c r="A72" s="114"/>
      <c r="B72" s="115"/>
      <c r="C72" s="86" t="s">
        <v>93</v>
      </c>
      <c r="D72" s="6" t="s">
        <v>93</v>
      </c>
      <c r="E72" s="6" t="s">
        <v>117</v>
      </c>
      <c r="F72" s="6" t="s">
        <v>8</v>
      </c>
      <c r="G72" s="51" t="s">
        <v>88</v>
      </c>
      <c r="H72" s="49" t="s">
        <v>76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21"/>
    </row>
    <row r="73" spans="1:36" s="11" customFormat="1" ht="12.75">
      <c r="A73" s="33">
        <v>2122</v>
      </c>
      <c r="B73" s="18" t="s">
        <v>38</v>
      </c>
      <c r="C73" s="74">
        <v>3925</v>
      </c>
      <c r="D73" s="59">
        <v>5609</v>
      </c>
      <c r="E73" s="100">
        <v>3624.2</v>
      </c>
      <c r="F73" s="10">
        <v>3888</v>
      </c>
      <c r="G73" s="10">
        <f t="shared" si="2"/>
        <v>-37</v>
      </c>
      <c r="H73" s="10">
        <v>3888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21"/>
    </row>
    <row r="74" spans="1:36" s="11" customFormat="1" ht="12.75">
      <c r="A74" s="34">
        <v>2141</v>
      </c>
      <c r="B74" s="22" t="s">
        <v>39</v>
      </c>
      <c r="C74" s="76">
        <v>5000</v>
      </c>
      <c r="D74" s="60">
        <v>5000</v>
      </c>
      <c r="E74" s="100">
        <v>1950.4</v>
      </c>
      <c r="F74" s="12">
        <v>5000</v>
      </c>
      <c r="G74" s="12">
        <f t="shared" si="2"/>
        <v>0</v>
      </c>
      <c r="H74" s="12">
        <v>5000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21"/>
    </row>
    <row r="75" spans="1:36" s="11" customFormat="1" ht="12.75">
      <c r="A75" s="34">
        <v>2142</v>
      </c>
      <c r="B75" s="67" t="s">
        <v>75</v>
      </c>
      <c r="C75" s="76">
        <v>3500</v>
      </c>
      <c r="D75" s="60">
        <v>3500</v>
      </c>
      <c r="E75" s="100">
        <v>460.9</v>
      </c>
      <c r="F75" s="12">
        <v>3500</v>
      </c>
      <c r="G75" s="12">
        <f t="shared" si="2"/>
        <v>0</v>
      </c>
      <c r="H75" s="12">
        <v>3500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21"/>
    </row>
    <row r="76" spans="1:36" s="11" customFormat="1" ht="21.75" customHeight="1">
      <c r="A76" s="37" t="s">
        <v>52</v>
      </c>
      <c r="B76" s="18" t="s">
        <v>51</v>
      </c>
      <c r="C76" s="76">
        <v>8407</v>
      </c>
      <c r="D76" s="60">
        <v>8460</v>
      </c>
      <c r="E76" s="75">
        <v>4587.1</v>
      </c>
      <c r="F76" s="12">
        <v>8020</v>
      </c>
      <c r="G76" s="12">
        <f t="shared" si="2"/>
        <v>-387</v>
      </c>
      <c r="H76" s="12">
        <v>8020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21"/>
    </row>
    <row r="77" spans="1:36" s="11" customFormat="1" ht="12.75">
      <c r="A77" s="34">
        <v>2324</v>
      </c>
      <c r="B77" s="22" t="s">
        <v>66</v>
      </c>
      <c r="C77" s="76">
        <v>35</v>
      </c>
      <c r="D77" s="60">
        <v>104</v>
      </c>
      <c r="E77" s="75">
        <v>934.9</v>
      </c>
      <c r="F77" s="12">
        <v>35</v>
      </c>
      <c r="G77" s="12">
        <f t="shared" si="2"/>
        <v>0</v>
      </c>
      <c r="H77" s="12">
        <v>35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21"/>
    </row>
    <row r="78" spans="1:36" s="11" customFormat="1" ht="12.75">
      <c r="A78" s="34">
        <v>2343</v>
      </c>
      <c r="B78" s="22" t="s">
        <v>40</v>
      </c>
      <c r="C78" s="76">
        <v>225</v>
      </c>
      <c r="D78" s="60">
        <v>225</v>
      </c>
      <c r="E78" s="100">
        <v>338.3</v>
      </c>
      <c r="F78" s="12">
        <v>185</v>
      </c>
      <c r="G78" s="12">
        <f t="shared" si="2"/>
        <v>-40</v>
      </c>
      <c r="H78" s="12">
        <v>185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21"/>
    </row>
    <row r="79" spans="1:36" s="11" customFormat="1" ht="12.75">
      <c r="A79" s="34">
        <v>2420</v>
      </c>
      <c r="B79" s="22" t="s">
        <v>41</v>
      </c>
      <c r="C79" s="76">
        <v>250</v>
      </c>
      <c r="D79" s="60">
        <v>250</v>
      </c>
      <c r="E79" s="101">
        <v>250</v>
      </c>
      <c r="F79" s="12">
        <v>250</v>
      </c>
      <c r="G79" s="12">
        <f t="shared" si="2"/>
        <v>0</v>
      </c>
      <c r="H79" s="12">
        <v>250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21"/>
    </row>
    <row r="80" spans="1:36" s="11" customFormat="1" ht="22.5">
      <c r="A80" s="37" t="s">
        <v>49</v>
      </c>
      <c r="B80" s="22" t="s">
        <v>50</v>
      </c>
      <c r="C80" s="76">
        <v>3100</v>
      </c>
      <c r="D80" s="60">
        <v>3100</v>
      </c>
      <c r="E80" s="100">
        <v>842.9</v>
      </c>
      <c r="F80" s="12">
        <v>1600</v>
      </c>
      <c r="G80" s="12">
        <f t="shared" si="2"/>
        <v>-1500</v>
      </c>
      <c r="H80" s="12">
        <v>1600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21"/>
    </row>
    <row r="81" spans="1:36" s="11" customFormat="1" ht="12.75">
      <c r="A81" s="45">
        <v>2451</v>
      </c>
      <c r="B81" s="22" t="s">
        <v>86</v>
      </c>
      <c r="C81" s="81">
        <v>6380</v>
      </c>
      <c r="D81" s="82">
        <v>6380</v>
      </c>
      <c r="E81" s="102">
        <v>3380</v>
      </c>
      <c r="F81" s="14">
        <v>0</v>
      </c>
      <c r="G81" s="60">
        <f t="shared" si="2"/>
        <v>-6380</v>
      </c>
      <c r="H81" s="14">
        <v>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21"/>
    </row>
    <row r="82" spans="1:36" s="11" customFormat="1" ht="12.75">
      <c r="A82" s="38">
        <v>2321</v>
      </c>
      <c r="B82" s="27" t="s">
        <v>67</v>
      </c>
      <c r="C82" s="81">
        <v>0</v>
      </c>
      <c r="D82" s="82">
        <v>3850</v>
      </c>
      <c r="E82" s="103">
        <v>4006</v>
      </c>
      <c r="F82" s="14">
        <v>0</v>
      </c>
      <c r="G82" s="14">
        <f>SUM(F82-C82)</f>
        <v>0</v>
      </c>
      <c r="H82" s="14">
        <v>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21"/>
    </row>
    <row r="83" spans="1:36" s="11" customFormat="1" ht="13.5" thickBot="1">
      <c r="A83" s="79">
        <v>2329</v>
      </c>
      <c r="B83" s="80" t="s">
        <v>73</v>
      </c>
      <c r="C83" s="83">
        <v>493167</v>
      </c>
      <c r="D83" s="84">
        <v>347965</v>
      </c>
      <c r="E83" s="104">
        <v>0</v>
      </c>
      <c r="F83" s="15">
        <v>546506</v>
      </c>
      <c r="G83" s="15">
        <f t="shared" si="2"/>
        <v>53339</v>
      </c>
      <c r="H83" s="15">
        <v>546506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21"/>
    </row>
    <row r="84" spans="1:8" ht="13.5" thickBot="1">
      <c r="A84" s="7" t="s">
        <v>2</v>
      </c>
      <c r="B84" s="8"/>
      <c r="C84" s="16">
        <f>SUM(C85:C90)</f>
        <v>30000</v>
      </c>
      <c r="D84" s="16">
        <f>SUM(D85:D90)</f>
        <v>31500</v>
      </c>
      <c r="E84" s="16">
        <f>SUM(E85:E90)</f>
        <v>15468.6</v>
      </c>
      <c r="F84" s="16">
        <f>SUM(F85:F90)</f>
        <v>14850</v>
      </c>
      <c r="G84" s="16">
        <f aca="true" t="shared" si="4" ref="G84:G108">SUM(F84-C84)</f>
        <v>-15150</v>
      </c>
      <c r="H84" s="16">
        <f>SUM(H85:H90)</f>
        <v>14850</v>
      </c>
    </row>
    <row r="85" spans="1:10" ht="12.75">
      <c r="A85" s="33">
        <v>3111</v>
      </c>
      <c r="B85" s="18" t="s">
        <v>42</v>
      </c>
      <c r="C85" s="10">
        <v>19000</v>
      </c>
      <c r="D85" s="10">
        <v>19000</v>
      </c>
      <c r="E85" s="73">
        <v>5214.2</v>
      </c>
      <c r="F85" s="10">
        <v>10000</v>
      </c>
      <c r="G85" s="10">
        <f t="shared" si="4"/>
        <v>-9000</v>
      </c>
      <c r="H85" s="10">
        <v>10000</v>
      </c>
      <c r="J85" s="17"/>
    </row>
    <row r="86" spans="1:10" ht="12.75">
      <c r="A86" s="34">
        <v>3112</v>
      </c>
      <c r="B86" s="22" t="s">
        <v>43</v>
      </c>
      <c r="C86" s="12">
        <v>9950</v>
      </c>
      <c r="D86" s="12">
        <v>9950</v>
      </c>
      <c r="E86" s="77">
        <v>6098</v>
      </c>
      <c r="F86" s="12">
        <v>4000</v>
      </c>
      <c r="G86" s="12">
        <f t="shared" si="4"/>
        <v>-5950</v>
      </c>
      <c r="H86" s="12">
        <v>4000</v>
      </c>
      <c r="J86" s="17"/>
    </row>
    <row r="87" spans="1:10" ht="12.75">
      <c r="A87" s="34"/>
      <c r="B87" s="22" t="s">
        <v>44</v>
      </c>
      <c r="C87" s="12">
        <v>1000</v>
      </c>
      <c r="D87" s="12">
        <v>1000</v>
      </c>
      <c r="E87" s="77">
        <v>644</v>
      </c>
      <c r="F87" s="12">
        <v>800</v>
      </c>
      <c r="G87" s="12">
        <f t="shared" si="4"/>
        <v>-200</v>
      </c>
      <c r="H87" s="12">
        <v>800</v>
      </c>
      <c r="J87" s="17"/>
    </row>
    <row r="88" spans="1:10" ht="12.75">
      <c r="A88" s="34"/>
      <c r="B88" s="27" t="s">
        <v>68</v>
      </c>
      <c r="C88" s="12">
        <v>0</v>
      </c>
      <c r="D88" s="12">
        <v>0</v>
      </c>
      <c r="E88" s="87">
        <v>508.4</v>
      </c>
      <c r="F88" s="12">
        <v>0</v>
      </c>
      <c r="G88" s="12">
        <f t="shared" si="4"/>
        <v>0</v>
      </c>
      <c r="H88" s="12">
        <v>0</v>
      </c>
      <c r="J88" s="17"/>
    </row>
    <row r="89" spans="1:10" ht="12.75">
      <c r="A89" s="34">
        <v>3113</v>
      </c>
      <c r="B89" s="27" t="s">
        <v>45</v>
      </c>
      <c r="C89" s="12">
        <v>50</v>
      </c>
      <c r="D89" s="12">
        <v>50</v>
      </c>
      <c r="E89" s="87">
        <v>1504</v>
      </c>
      <c r="F89" s="12">
        <v>50</v>
      </c>
      <c r="G89" s="12">
        <f t="shared" si="4"/>
        <v>0</v>
      </c>
      <c r="H89" s="12">
        <v>50</v>
      </c>
      <c r="J89" s="17"/>
    </row>
    <row r="90" spans="1:10" ht="13.5" thickBot="1">
      <c r="A90" s="34">
        <v>3121</v>
      </c>
      <c r="B90" s="22" t="s">
        <v>46</v>
      </c>
      <c r="C90" s="14">
        <v>0</v>
      </c>
      <c r="D90" s="14">
        <v>1500</v>
      </c>
      <c r="E90" s="87">
        <v>1500</v>
      </c>
      <c r="F90" s="14">
        <v>0</v>
      </c>
      <c r="G90" s="14">
        <f>SUM(F90-C90)</f>
        <v>0</v>
      </c>
      <c r="H90" s="14">
        <v>0</v>
      </c>
      <c r="J90" s="17"/>
    </row>
    <row r="91" spans="1:10" ht="13.5" thickBot="1">
      <c r="A91" s="7" t="s">
        <v>61</v>
      </c>
      <c r="B91" s="8"/>
      <c r="C91" s="16">
        <f>SUM(C92:C103)</f>
        <v>253250</v>
      </c>
      <c r="D91" s="88">
        <f>SUM(D92:D103)</f>
        <v>243050.7</v>
      </c>
      <c r="E91" s="88">
        <f>SUM(E92:E103)</f>
        <v>225142.1</v>
      </c>
      <c r="F91" s="16">
        <f>SUM(F92:F103)</f>
        <v>41827</v>
      </c>
      <c r="G91" s="16">
        <f t="shared" si="4"/>
        <v>-211423</v>
      </c>
      <c r="H91" s="16">
        <f>SUM(H92:H103)</f>
        <v>41527</v>
      </c>
      <c r="J91" s="17"/>
    </row>
    <row r="92" spans="1:10" ht="12.75">
      <c r="A92" s="33">
        <v>4112</v>
      </c>
      <c r="B92" s="18" t="s">
        <v>60</v>
      </c>
      <c r="C92" s="13">
        <v>62810</v>
      </c>
      <c r="D92" s="13">
        <v>66558.7</v>
      </c>
      <c r="E92" s="75">
        <v>49423.3</v>
      </c>
      <c r="F92" s="10">
        <v>41827</v>
      </c>
      <c r="G92" s="10">
        <f t="shared" si="4"/>
        <v>-20983</v>
      </c>
      <c r="H92" s="10">
        <v>41527</v>
      </c>
      <c r="J92" s="17"/>
    </row>
    <row r="93" spans="1:8" ht="12.75">
      <c r="A93" s="34">
        <v>4111</v>
      </c>
      <c r="B93" s="18" t="s">
        <v>59</v>
      </c>
      <c r="C93" s="12">
        <v>0</v>
      </c>
      <c r="D93" s="12">
        <v>6110</v>
      </c>
      <c r="E93" s="75">
        <v>6130.2</v>
      </c>
      <c r="F93" s="12">
        <v>0</v>
      </c>
      <c r="G93" s="12">
        <f t="shared" si="4"/>
        <v>0</v>
      </c>
      <c r="H93" s="12">
        <v>0</v>
      </c>
    </row>
    <row r="94" spans="1:8" ht="12.75">
      <c r="A94" s="34">
        <v>4116</v>
      </c>
      <c r="B94" s="22" t="s">
        <v>58</v>
      </c>
      <c r="C94" s="12">
        <v>62440</v>
      </c>
      <c r="D94" s="12">
        <v>0</v>
      </c>
      <c r="E94" s="77">
        <v>0</v>
      </c>
      <c r="F94" s="12">
        <v>0</v>
      </c>
      <c r="G94" s="12">
        <f t="shared" si="4"/>
        <v>-62440</v>
      </c>
      <c r="H94" s="12">
        <v>0</v>
      </c>
    </row>
    <row r="95" spans="1:8" ht="12.75">
      <c r="A95" s="34">
        <v>4116</v>
      </c>
      <c r="B95" s="22" t="s">
        <v>57</v>
      </c>
      <c r="C95" s="12">
        <v>125000</v>
      </c>
      <c r="D95" s="12">
        <v>0</v>
      </c>
      <c r="E95" s="77">
        <v>0</v>
      </c>
      <c r="F95" s="12">
        <v>0</v>
      </c>
      <c r="G95" s="12">
        <f t="shared" si="4"/>
        <v>-125000</v>
      </c>
      <c r="H95" s="12">
        <v>0</v>
      </c>
    </row>
    <row r="96" spans="1:8" ht="12.75">
      <c r="A96" s="34">
        <v>4116</v>
      </c>
      <c r="B96" s="22" t="s">
        <v>56</v>
      </c>
      <c r="C96" s="12">
        <v>0</v>
      </c>
      <c r="D96" s="12">
        <v>5366</v>
      </c>
      <c r="E96" s="77">
        <v>5912.8</v>
      </c>
      <c r="F96" s="12">
        <v>0</v>
      </c>
      <c r="G96" s="12">
        <f t="shared" si="4"/>
        <v>0</v>
      </c>
      <c r="H96" s="12">
        <v>0</v>
      </c>
    </row>
    <row r="97" spans="1:8" ht="12.75">
      <c r="A97" s="34">
        <v>4121</v>
      </c>
      <c r="B97" s="22" t="s">
        <v>55</v>
      </c>
      <c r="C97" s="12">
        <v>3000</v>
      </c>
      <c r="D97" s="12">
        <v>3216</v>
      </c>
      <c r="E97" s="77">
        <v>1921.4</v>
      </c>
      <c r="F97" s="12">
        <v>0</v>
      </c>
      <c r="G97" s="12">
        <f t="shared" si="4"/>
        <v>-3000</v>
      </c>
      <c r="H97" s="12">
        <v>0</v>
      </c>
    </row>
    <row r="98" spans="1:8" ht="12.75">
      <c r="A98" s="34">
        <v>4122</v>
      </c>
      <c r="B98" s="22" t="s">
        <v>54</v>
      </c>
      <c r="C98" s="12">
        <v>0</v>
      </c>
      <c r="D98" s="12">
        <v>5404</v>
      </c>
      <c r="E98" s="77">
        <v>3056.7</v>
      </c>
      <c r="F98" s="12">
        <v>0</v>
      </c>
      <c r="G98" s="12">
        <f t="shared" si="4"/>
        <v>0</v>
      </c>
      <c r="H98" s="12">
        <v>0</v>
      </c>
    </row>
    <row r="99" spans="1:8" ht="12.75">
      <c r="A99" s="34">
        <v>4123</v>
      </c>
      <c r="B99" s="22" t="s">
        <v>90</v>
      </c>
      <c r="C99" s="12">
        <v>0</v>
      </c>
      <c r="D99" s="12">
        <v>3864</v>
      </c>
      <c r="E99" s="87">
        <v>3864.2</v>
      </c>
      <c r="F99" s="12">
        <v>0</v>
      </c>
      <c r="G99" s="12">
        <f t="shared" si="4"/>
        <v>0</v>
      </c>
      <c r="H99" s="12">
        <v>0</v>
      </c>
    </row>
    <row r="100" spans="1:8" ht="12.75">
      <c r="A100" s="34">
        <v>4132</v>
      </c>
      <c r="B100" s="22" t="s">
        <v>47</v>
      </c>
      <c r="C100" s="12">
        <v>0</v>
      </c>
      <c r="D100" s="12">
        <v>0</v>
      </c>
      <c r="E100" s="87">
        <v>742.2</v>
      </c>
      <c r="F100" s="12">
        <v>0</v>
      </c>
      <c r="G100" s="12">
        <f t="shared" si="4"/>
        <v>0</v>
      </c>
      <c r="H100" s="12">
        <v>0</v>
      </c>
    </row>
    <row r="101" spans="1:8" ht="12.75">
      <c r="A101" s="34">
        <v>4216</v>
      </c>
      <c r="B101" s="22" t="s">
        <v>92</v>
      </c>
      <c r="C101" s="12">
        <v>0</v>
      </c>
      <c r="D101" s="12">
        <v>10044</v>
      </c>
      <c r="E101" s="77">
        <v>11603.7</v>
      </c>
      <c r="F101" s="12">
        <v>0</v>
      </c>
      <c r="G101" s="12">
        <f t="shared" si="4"/>
        <v>0</v>
      </c>
      <c r="H101" s="12">
        <v>0</v>
      </c>
    </row>
    <row r="102" spans="1:8" ht="12.75">
      <c r="A102" s="38">
        <v>4222</v>
      </c>
      <c r="B102" s="27" t="s">
        <v>107</v>
      </c>
      <c r="C102" s="12">
        <v>0</v>
      </c>
      <c r="D102" s="12">
        <v>9666</v>
      </c>
      <c r="E102" s="87">
        <v>9665.5</v>
      </c>
      <c r="F102" s="12">
        <v>0</v>
      </c>
      <c r="G102" s="12">
        <f t="shared" si="4"/>
        <v>0</v>
      </c>
      <c r="H102" s="12">
        <v>0</v>
      </c>
    </row>
    <row r="103" spans="1:8" ht="13.5" thickBot="1">
      <c r="A103" s="38">
        <v>4223</v>
      </c>
      <c r="B103" s="27" t="s">
        <v>91</v>
      </c>
      <c r="C103" s="12">
        <v>0</v>
      </c>
      <c r="D103" s="12">
        <v>132822</v>
      </c>
      <c r="E103" s="87">
        <v>132822.1</v>
      </c>
      <c r="F103" s="12">
        <v>0</v>
      </c>
      <c r="G103" s="12">
        <f t="shared" si="4"/>
        <v>0</v>
      </c>
      <c r="H103" s="12">
        <v>0</v>
      </c>
    </row>
    <row r="104" spans="1:8" ht="13.5" thickBot="1">
      <c r="A104" s="7" t="s">
        <v>48</v>
      </c>
      <c r="B104" s="8"/>
      <c r="C104" s="16">
        <f>SUM(C6+C36+C84+C91)</f>
        <v>1397795</v>
      </c>
      <c r="D104" s="9">
        <f>SUM(D6+D36+D84+D91)</f>
        <v>1275196.7</v>
      </c>
      <c r="E104" s="16">
        <f>SUM(E6+E36+E84+E91)</f>
        <v>741807.53</v>
      </c>
      <c r="F104" s="16">
        <f>SUM(F6+F36+F84+F91)</f>
        <v>1249437</v>
      </c>
      <c r="G104" s="16">
        <f t="shared" si="4"/>
        <v>-148358</v>
      </c>
      <c r="H104" s="16">
        <f>SUM(H6+H36+H84+H91)</f>
        <v>1254137</v>
      </c>
    </row>
    <row r="105" spans="1:8" ht="12.75">
      <c r="A105" s="119" t="s">
        <v>9</v>
      </c>
      <c r="B105" s="120"/>
      <c r="C105" s="89">
        <v>450000</v>
      </c>
      <c r="D105" s="12">
        <v>450000</v>
      </c>
      <c r="E105" s="90"/>
      <c r="F105" s="12">
        <v>0</v>
      </c>
      <c r="G105" s="12">
        <f>SUM(F105-C105)</f>
        <v>-450000</v>
      </c>
      <c r="H105" s="12">
        <v>0</v>
      </c>
    </row>
    <row r="106" spans="1:8" ht="12.75">
      <c r="A106" s="123" t="s">
        <v>108</v>
      </c>
      <c r="B106" s="124"/>
      <c r="C106" s="89">
        <v>65000</v>
      </c>
      <c r="D106" s="12">
        <v>65000</v>
      </c>
      <c r="E106" s="91"/>
      <c r="F106" s="12">
        <v>65000</v>
      </c>
      <c r="G106" s="12">
        <f>SUM(F106-C106)</f>
        <v>0</v>
      </c>
      <c r="H106" s="12">
        <v>65000</v>
      </c>
    </row>
    <row r="107" spans="1:8" ht="13.5" thickBot="1">
      <c r="A107" s="125" t="s">
        <v>10</v>
      </c>
      <c r="B107" s="126"/>
      <c r="C107" s="53">
        <v>85234</v>
      </c>
      <c r="D107" s="53">
        <v>97820</v>
      </c>
      <c r="E107" s="91"/>
      <c r="F107" s="12">
        <v>0</v>
      </c>
      <c r="G107" s="12">
        <f>SUM(F107-C107)</f>
        <v>-85234</v>
      </c>
      <c r="H107" s="12">
        <v>0</v>
      </c>
    </row>
    <row r="108" spans="1:8" ht="13.5" thickBot="1">
      <c r="A108" s="121" t="s">
        <v>5</v>
      </c>
      <c r="B108" s="122"/>
      <c r="C108" s="16">
        <f>SUM(C104:C107)</f>
        <v>1998029</v>
      </c>
      <c r="D108" s="16">
        <f>SUM(D104:D107)</f>
        <v>1888016.7</v>
      </c>
      <c r="E108" s="16">
        <f>SUM(E104:E107)</f>
        <v>741807.53</v>
      </c>
      <c r="F108" s="16">
        <f>SUM(F104:F107)</f>
        <v>1314437</v>
      </c>
      <c r="G108" s="16">
        <f t="shared" si="4"/>
        <v>-683592</v>
      </c>
      <c r="H108" s="16">
        <f>SUM(H104:H107)</f>
        <v>1319137</v>
      </c>
    </row>
    <row r="109" ht="12.75"/>
    <row r="110" spans="2:4" ht="12.75">
      <c r="B110" s="61"/>
      <c r="C110" s="23"/>
      <c r="D110" s="24"/>
    </row>
    <row r="111" spans="2:4" ht="12.75">
      <c r="B111" s="62" t="s">
        <v>109</v>
      </c>
      <c r="C111" s="62"/>
      <c r="D111" s="62"/>
    </row>
    <row r="112" spans="2:4" ht="12.75" hidden="1">
      <c r="B112" s="23" t="s">
        <v>89</v>
      </c>
      <c r="C112" s="61"/>
      <c r="D112" s="24"/>
    </row>
    <row r="113" spans="3:4" ht="12.75" hidden="1">
      <c r="C113" s="23"/>
      <c r="D113" s="24"/>
    </row>
    <row r="114" spans="3:4" ht="12.75" hidden="1">
      <c r="C114" s="23"/>
      <c r="D114" s="24"/>
    </row>
    <row r="115" spans="3:4" ht="12.75" hidden="1">
      <c r="C115" s="23"/>
      <c r="D115" s="24"/>
    </row>
    <row r="116" spans="3:4" ht="12.75" hidden="1">
      <c r="C116" s="23"/>
      <c r="D116" s="24"/>
    </row>
    <row r="117" spans="3:4" ht="12.75" hidden="1">
      <c r="C117" s="23"/>
      <c r="D117" s="24"/>
    </row>
    <row r="118" spans="3:4" ht="12.75" hidden="1">
      <c r="C118" s="23"/>
      <c r="D118" s="24"/>
    </row>
    <row r="119" spans="3:4" ht="12.75" hidden="1">
      <c r="C119" s="23"/>
      <c r="D119" s="24"/>
    </row>
    <row r="120" spans="3:4" ht="12.75" hidden="1">
      <c r="C120" s="23"/>
      <c r="D120" s="24"/>
    </row>
    <row r="121" spans="3:4" ht="12.75" hidden="1">
      <c r="C121" s="23"/>
      <c r="D121" s="24"/>
    </row>
    <row r="122" spans="3:4" ht="12.75" hidden="1">
      <c r="C122" s="23"/>
      <c r="D122" s="24"/>
    </row>
    <row r="123" spans="3:4" ht="12.75" hidden="1">
      <c r="C123" s="23"/>
      <c r="D123" s="24"/>
    </row>
    <row r="124" spans="2:4" ht="12.75">
      <c r="B124" s="23" t="s">
        <v>110</v>
      </c>
      <c r="C124" s="23"/>
      <c r="D124" s="24"/>
    </row>
    <row r="125" spans="2:4" ht="12.75">
      <c r="B125" s="61" t="s">
        <v>111</v>
      </c>
      <c r="C125" s="61"/>
      <c r="D125" s="24"/>
    </row>
    <row r="126" spans="2:4" ht="12.75">
      <c r="B126" s="23"/>
      <c r="C126" s="116"/>
      <c r="D126" s="116"/>
    </row>
    <row r="127" ht="12.75"/>
    <row r="128" ht="12.75"/>
    <row r="129" spans="5:6" ht="12.75">
      <c r="E129" s="19"/>
      <c r="F129" s="97"/>
    </row>
    <row r="130" spans="5:6" ht="12.75">
      <c r="E130" s="19"/>
      <c r="F130" s="98"/>
    </row>
    <row r="131" spans="5:6" ht="12.75">
      <c r="E131" s="97"/>
      <c r="F131" s="97"/>
    </row>
    <row r="132" spans="5:6" ht="12.75">
      <c r="E132" s="97"/>
      <c r="F132" s="99"/>
    </row>
    <row r="133" spans="5:6" ht="12.75">
      <c r="E133" s="97"/>
      <c r="F133" s="97"/>
    </row>
    <row r="134" spans="5:6" ht="12.75">
      <c r="E134" s="105"/>
      <c r="F134" s="97"/>
    </row>
    <row r="135" spans="5:6" ht="12.75">
      <c r="E135" s="19"/>
      <c r="F135" s="19"/>
    </row>
    <row r="136" spans="5:6" ht="12.75">
      <c r="E136" s="3"/>
      <c r="F136" s="3"/>
    </row>
    <row r="137" spans="5:6" ht="12.75">
      <c r="E137" s="3"/>
      <c r="F137" s="3"/>
    </row>
    <row r="138" spans="5:6" ht="12.75">
      <c r="E138" s="3"/>
      <c r="F138" s="3"/>
    </row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/>
  <mergeCells count="9">
    <mergeCell ref="A1:H2"/>
    <mergeCell ref="A71:B72"/>
    <mergeCell ref="C126:D126"/>
    <mergeCell ref="A4:B5"/>
    <mergeCell ref="A34:B35"/>
    <mergeCell ref="A105:B105"/>
    <mergeCell ref="A108:B108"/>
    <mergeCell ref="A106:B106"/>
    <mergeCell ref="A107:B10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7" r:id="rId1"/>
  <rowBreaks count="2" manualBreakCount="2">
    <brk id="33" max="255" man="1"/>
    <brk id="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AC9</dc:creator>
  <cp:keywords/>
  <dc:description/>
  <cp:lastModifiedBy>Ing. Romana Matějková</cp:lastModifiedBy>
  <cp:lastPrinted>2012-10-23T05:26:12Z</cp:lastPrinted>
  <dcterms:created xsi:type="dcterms:W3CDTF">2002-04-08T12:47:06Z</dcterms:created>
  <dcterms:modified xsi:type="dcterms:W3CDTF">2013-01-31T08:42:51Z</dcterms:modified>
  <cp:category/>
  <cp:version/>
  <cp:contentType/>
  <cp:contentStatus/>
</cp:coreProperties>
</file>