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'List1'!$A$1:$E$133</definedName>
  </definedNames>
  <calcPr fullCalcOnLoad="1"/>
</workbook>
</file>

<file path=xl/sharedStrings.xml><?xml version="1.0" encoding="utf-8"?>
<sst xmlns="http://schemas.openxmlformats.org/spreadsheetml/2006/main" count="130" uniqueCount="120">
  <si>
    <t>Upravený</t>
  </si>
  <si>
    <t>Skutečnost</t>
  </si>
  <si>
    <t>1111-daň z příj.fyz.osob ze závislé činn.</t>
  </si>
  <si>
    <t>1112-daň z příj.fyz.osob ze sam.výd.činn.</t>
  </si>
  <si>
    <t>1121-daň z příjmů právnických osob</t>
  </si>
  <si>
    <t>z toho :  odbor ekonomiky- povolení VHP</t>
  </si>
  <si>
    <t>1333-popl.za ukládání odpadů</t>
  </si>
  <si>
    <t>1337-poplatek za komunální odpad</t>
  </si>
  <si>
    <t>1341-poplatek ze psů</t>
  </si>
  <si>
    <t>1344-poplatek ze vstupného</t>
  </si>
  <si>
    <t>1347-poplatek za provozovaný VHP</t>
  </si>
  <si>
    <t>1211-daň z přidané hodnoty</t>
  </si>
  <si>
    <t>1511-daň z nemovitosti</t>
  </si>
  <si>
    <t>2111-příjmy z vlastní činnosti celkem</t>
  </si>
  <si>
    <t>2131-pozemky k podnikání</t>
  </si>
  <si>
    <t xml:space="preserve">        zahrád.kolonie+zahrádky</t>
  </si>
  <si>
    <t>2133-movité věci - Domovní správci</t>
  </si>
  <si>
    <t xml:space="preserve">        SSZ s.r.o. - movitý majetek</t>
  </si>
  <si>
    <t>2122-odvody příspěvkových organizací</t>
  </si>
  <si>
    <t>2141-příjmy z úroků</t>
  </si>
  <si>
    <t>2142-příjmy z podílu na zisku a dividend</t>
  </si>
  <si>
    <t>2420-splátky půjček od organizací</t>
  </si>
  <si>
    <t>2321-neinvestiční dary</t>
  </si>
  <si>
    <t>Třída 3  -  kapitálové  příjmy  celkem</t>
  </si>
  <si>
    <t>3111-prodej pozemků</t>
  </si>
  <si>
    <t>3112-prodej nemovitostí - domů</t>
  </si>
  <si>
    <t>4132-převody z vlastních fondů</t>
  </si>
  <si>
    <t>1113-daň z pří.fyz.osob z kapitál.výnosů</t>
  </si>
  <si>
    <t>3113-prodej HIM</t>
  </si>
  <si>
    <t xml:space="preserve">      Podkrušnohorský zoopark</t>
  </si>
  <si>
    <t xml:space="preserve">      Technické služby města CV</t>
  </si>
  <si>
    <t>2324-přijaté nekapitál.příspěvky a náhrady</t>
  </si>
  <si>
    <t>1345-popl. z ubytovací kapacity</t>
  </si>
  <si>
    <t>1342-pobytové poplatky</t>
  </si>
  <si>
    <t>1361-správní poplatky celkem</t>
  </si>
  <si>
    <t>1343-popl.z veřejného prostranství</t>
  </si>
  <si>
    <t>1351-výtěžek z výher.hracích přístrojů</t>
  </si>
  <si>
    <t>Třída 2 - nedaňové příjmy celkem</t>
  </si>
  <si>
    <t>Třída 1 - daňové příjmy celkem</t>
  </si>
  <si>
    <t>213-příjmy z pronájmu majetku celkem</t>
  </si>
  <si>
    <t>2132-nebytové prostory</t>
  </si>
  <si>
    <t xml:space="preserve">        SKZ s.r.o. - movitý majetek</t>
  </si>
  <si>
    <t>Financování</t>
  </si>
  <si>
    <t>PŘÍJMY  CELKEM  :</t>
  </si>
  <si>
    <t>1122-daň z příjmů práv. osob za obce</t>
  </si>
  <si>
    <t>P Ř Í J M Y /bez financování/   :</t>
  </si>
  <si>
    <t>3121 - investiční dary</t>
  </si>
  <si>
    <t xml:space="preserve">       honitba Strážky</t>
  </si>
  <si>
    <t>1334,5-odvody za odnětí zem. a lesní půdy</t>
  </si>
  <si>
    <t xml:space="preserve">        -prodej nemovitostí - bytů</t>
  </si>
  <si>
    <t>221+222+231+232-ost.nedaň.příj.celkem (prodej+sankce)</t>
  </si>
  <si>
    <t xml:space="preserve">Schválený </t>
  </si>
  <si>
    <t>%</t>
  </si>
  <si>
    <t>čerpání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</si>
  <si>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</si>
  <si>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Odbor dopravy a správních činností</t>
  </si>
  <si>
    <t xml:space="preserve">            Odbor soc.věcí a zdravotnictví</t>
  </si>
  <si>
    <t xml:space="preserve">           Živnostenský úřad</t>
  </si>
  <si>
    <t xml:space="preserve">        DRUH    PŘÍJMŮ </t>
  </si>
  <si>
    <t xml:space="preserve">             odbor dopravy a správních činností </t>
  </si>
  <si>
    <t xml:space="preserve">             odbor kancelář tajemníka </t>
  </si>
  <si>
    <t xml:space="preserve">1701-nerozúčtované, neidentifik. daňové příjmy </t>
  </si>
  <si>
    <t xml:space="preserve"> </t>
  </si>
  <si>
    <t>4218-investiční převody z Národního fondu</t>
  </si>
  <si>
    <t xml:space="preserve">             OSÚaŽP - odd. stavebního řízení </t>
  </si>
  <si>
    <t xml:space="preserve">             OSÚaŽP - odd. živ. prostředí</t>
  </si>
  <si>
    <t>1359 - rybářské lístky</t>
  </si>
  <si>
    <t>1353-příjmy za zkoušky odbor. způs. od žadatelů o řidič. oprávnění</t>
  </si>
  <si>
    <t xml:space="preserve">          OSÚaŽP - odd. životního prostředí</t>
  </si>
  <si>
    <t xml:space="preserve">        nájemní smlouva DPCHJ a.s.</t>
  </si>
  <si>
    <t>2412,2420,2460-splátky půjček od obyvatel - FRM</t>
  </si>
  <si>
    <t>3201 - prodej CP</t>
  </si>
  <si>
    <t xml:space="preserve">      ODaSČ </t>
  </si>
  <si>
    <t xml:space="preserve">            OKP - kultura</t>
  </si>
  <si>
    <t xml:space="preserve">            OKP - úsek tiskový - CV noviny</t>
  </si>
  <si>
    <t>4131-převody z vlastních fondů hospodářské činnosti</t>
  </si>
  <si>
    <t>4222-investiční přijaté transfery od krajů</t>
  </si>
  <si>
    <t xml:space="preserve">       OKP - kultura - (reklama) </t>
  </si>
  <si>
    <t>Třída 4 - přijaté transfery celkem</t>
  </si>
  <si>
    <t>4112-transfery v rámci souhrn.dotač.vztahu</t>
  </si>
  <si>
    <t>4111-neinvestiční transfery ze VPS SR</t>
  </si>
  <si>
    <t>4113-neinvestič.transfery ze státních fondů</t>
  </si>
  <si>
    <t>4116 - ostatní neinvestiční transfery - ÚZ 13306</t>
  </si>
  <si>
    <t>4116 - ostatní neinvestiční transfery - ÚZ 13235</t>
  </si>
  <si>
    <t>4116 - ostatní neinvestiční transfery</t>
  </si>
  <si>
    <t>4118-neinvestič.transfery z Národního fondu</t>
  </si>
  <si>
    <t>4121-neinvestič.transfery od obcí</t>
  </si>
  <si>
    <t>4122-neinvestiční transfery od krajů</t>
  </si>
  <si>
    <t>4213-investiční transfery ze státních fondů</t>
  </si>
  <si>
    <t>4216- ostatní investiční transfery</t>
  </si>
  <si>
    <t xml:space="preserve">           Odbor školství</t>
  </si>
  <si>
    <t xml:space="preserve">            OKP - galerie, kopírování</t>
  </si>
  <si>
    <t xml:space="preserve">       - prodej infrastruktury</t>
  </si>
  <si>
    <t>4211-investiční transfery ze VPS SR</t>
  </si>
  <si>
    <t>rozpočet r. 2008</t>
  </si>
  <si>
    <t xml:space="preserve">            OKT - rezidentní karty, poskytování informací</t>
  </si>
  <si>
    <t xml:space="preserve">        OMP - ul. Palackého</t>
  </si>
  <si>
    <t xml:space="preserve">        OMP - reklama</t>
  </si>
  <si>
    <t xml:space="preserve">        OMP - info panely </t>
  </si>
  <si>
    <t xml:space="preserve">        movité věci OMP</t>
  </si>
  <si>
    <t xml:space="preserve">       OMP - pronajaté plochy k parkování fyz. osoby</t>
  </si>
  <si>
    <t>2451-splátky MěLesy</t>
  </si>
  <si>
    <t>Financování (revolvingový úvěr)</t>
  </si>
  <si>
    <t>Financování (volné fin. prostředky)</t>
  </si>
  <si>
    <t xml:space="preserve">           Odbor informatiky a provozu budov</t>
  </si>
  <si>
    <t xml:space="preserve">             OMP-kopírování, prodej publikací, služby</t>
  </si>
  <si>
    <t xml:space="preserve">             OMP-zneškodnění odpadů EKO-KOM a.s.</t>
  </si>
  <si>
    <t xml:space="preserve">             OMP-zneškodnění elektroodpadu</t>
  </si>
  <si>
    <t xml:space="preserve">             OMP-poskytování služeb - ČVUT</t>
  </si>
  <si>
    <t xml:space="preserve">            OMP - poskytování služeb - NP</t>
  </si>
  <si>
    <t xml:space="preserve">          PaM</t>
  </si>
  <si>
    <t xml:space="preserve">          SSZ s.r.o.</t>
  </si>
  <si>
    <t xml:space="preserve">       OMP - bytový dům OKO</t>
  </si>
  <si>
    <t xml:space="preserve">          prodej dřeva</t>
  </si>
  <si>
    <t>2343 - Rašelina Soběslav</t>
  </si>
  <si>
    <t xml:space="preserve">                                                              TABULKA   č.  1   -  PLNÉNÍ   PŘÍJMŮ   za  rok  2008   (v tis. Kč)</t>
  </si>
  <si>
    <t>k 31.12.2008</t>
  </si>
  <si>
    <r>
      <t xml:space="preserve">             </t>
    </r>
    <r>
      <rPr>
        <i/>
        <sz val="9"/>
        <rFont val="Calibri"/>
        <family val="2"/>
      </rPr>
      <t>živnostenský úřad</t>
    </r>
  </si>
  <si>
    <r>
      <t xml:space="preserve">            </t>
    </r>
    <r>
      <rPr>
        <i/>
        <sz val="9"/>
        <rFont val="Calibri"/>
        <family val="2"/>
      </rPr>
      <t>Městské policie - ochrana objektů</t>
    </r>
  </si>
  <si>
    <r>
      <t xml:space="preserve">       </t>
    </r>
    <r>
      <rPr>
        <i/>
        <sz val="9"/>
        <rFont val="Calibri"/>
        <family val="2"/>
      </rPr>
      <t>OMP - zasedací místnosti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</si>
</sst>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164" fontId="21" fillId="33" borderId="19" xfId="0" applyNumberFormat="1" applyFont="1" applyFill="1" applyBorder="1" applyAlignment="1">
      <alignment/>
    </xf>
    <xf numFmtId="164" fontId="21" fillId="33" borderId="2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23" xfId="0" applyFont="1" applyBorder="1" applyAlignment="1">
      <alignment/>
    </xf>
    <xf numFmtId="164" fontId="22" fillId="0" borderId="23" xfId="0" applyNumberFormat="1" applyFont="1" applyBorder="1" applyAlignment="1">
      <alignment/>
    </xf>
    <xf numFmtId="0" fontId="23" fillId="0" borderId="24" xfId="0" applyFont="1" applyBorder="1" applyAlignment="1">
      <alignment/>
    </xf>
    <xf numFmtId="164" fontId="22" fillId="0" borderId="2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/>
    </xf>
    <xf numFmtId="164" fontId="21" fillId="0" borderId="25" xfId="0" applyNumberFormat="1" applyFont="1" applyBorder="1" applyAlignment="1">
      <alignment/>
    </xf>
    <xf numFmtId="0" fontId="23" fillId="0" borderId="25" xfId="0" applyFont="1" applyBorder="1" applyAlignment="1">
      <alignment/>
    </xf>
    <xf numFmtId="164" fontId="22" fillId="0" borderId="25" xfId="0" applyNumberFormat="1" applyFont="1" applyBorder="1" applyAlignment="1">
      <alignment/>
    </xf>
    <xf numFmtId="0" fontId="22" fillId="0" borderId="24" xfId="0" applyFont="1" applyBorder="1" applyAlignment="1">
      <alignment/>
    </xf>
    <xf numFmtId="164" fontId="22" fillId="0" borderId="24" xfId="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164" fontId="22" fillId="0" borderId="26" xfId="0" applyNumberFormat="1" applyFont="1" applyBorder="1" applyAlignment="1">
      <alignment/>
    </xf>
    <xf numFmtId="164" fontId="22" fillId="0" borderId="27" xfId="0" applyNumberFormat="1" applyFont="1" applyBorder="1" applyAlignment="1">
      <alignment/>
    </xf>
    <xf numFmtId="0" fontId="24" fillId="0" borderId="23" xfId="0" applyFont="1" applyBorder="1" applyAlignment="1">
      <alignment/>
    </xf>
    <xf numFmtId="164" fontId="21" fillId="0" borderId="28" xfId="0" applyNumberFormat="1" applyFont="1" applyBorder="1" applyAlignment="1">
      <alignment/>
    </xf>
    <xf numFmtId="164" fontId="21" fillId="0" borderId="23" xfId="0" applyNumberFormat="1" applyFont="1" applyBorder="1" applyAlignment="1">
      <alignment/>
    </xf>
    <xf numFmtId="164" fontId="21" fillId="0" borderId="29" xfId="0" applyNumberFormat="1" applyFont="1" applyBorder="1" applyAlignment="1">
      <alignment/>
    </xf>
    <xf numFmtId="164" fontId="22" fillId="0" borderId="30" xfId="0" applyNumberFormat="1" applyFont="1" applyBorder="1" applyAlignment="1">
      <alignment/>
    </xf>
    <xf numFmtId="166" fontId="22" fillId="0" borderId="24" xfId="0" applyNumberFormat="1" applyFont="1" applyBorder="1" applyAlignment="1">
      <alignment/>
    </xf>
    <xf numFmtId="164" fontId="22" fillId="0" borderId="29" xfId="0" applyNumberFormat="1" applyFont="1" applyBorder="1" applyAlignment="1">
      <alignment/>
    </xf>
    <xf numFmtId="166" fontId="22" fillId="0" borderId="25" xfId="0" applyNumberFormat="1" applyFont="1" applyBorder="1" applyAlignment="1">
      <alignment/>
    </xf>
    <xf numFmtId="0" fontId="22" fillId="0" borderId="25" xfId="0" applyFont="1" applyBorder="1" applyAlignment="1">
      <alignment/>
    </xf>
    <xf numFmtId="166" fontId="22" fillId="0" borderId="26" xfId="0" applyNumberFormat="1" applyFont="1" applyBorder="1" applyAlignment="1">
      <alignment/>
    </xf>
    <xf numFmtId="164" fontId="22" fillId="0" borderId="31" xfId="0" applyNumberFormat="1" applyFont="1" applyBorder="1" applyAlignment="1">
      <alignment/>
    </xf>
    <xf numFmtId="0" fontId="23" fillId="0" borderId="27" xfId="0" applyFont="1" applyBorder="1" applyAlignment="1">
      <alignment/>
    </xf>
    <xf numFmtId="164" fontId="22" fillId="0" borderId="32" xfId="0" applyNumberFormat="1" applyFont="1" applyBorder="1" applyAlignment="1">
      <alignment/>
    </xf>
    <xf numFmtId="166" fontId="22" fillId="0" borderId="27" xfId="0" applyNumberFormat="1" applyFont="1" applyBorder="1" applyAlignment="1">
      <alignment/>
    </xf>
    <xf numFmtId="164" fontId="22" fillId="0" borderId="33" xfId="0" applyNumberFormat="1" applyFont="1" applyBorder="1" applyAlignment="1">
      <alignment/>
    </xf>
    <xf numFmtId="0" fontId="24" fillId="0" borderId="20" xfId="0" applyFont="1" applyBorder="1" applyAlignment="1">
      <alignment/>
    </xf>
    <xf numFmtId="164" fontId="21" fillId="0" borderId="22" xfId="0" applyNumberFormat="1" applyFont="1" applyBorder="1" applyAlignment="1">
      <alignment/>
    </xf>
    <xf numFmtId="0" fontId="23" fillId="0" borderId="34" xfId="0" applyFont="1" applyBorder="1" applyAlignment="1">
      <alignment/>
    </xf>
    <xf numFmtId="164" fontId="22" fillId="0" borderId="35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36" xfId="0" applyFont="1" applyBorder="1" applyAlignment="1">
      <alignment/>
    </xf>
    <xf numFmtId="164" fontId="22" fillId="0" borderId="37" xfId="0" applyNumberFormat="1" applyFont="1" applyBorder="1" applyAlignment="1">
      <alignment/>
    </xf>
    <xf numFmtId="0" fontId="22" fillId="0" borderId="38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27" xfId="0" applyFont="1" applyBorder="1" applyAlignment="1">
      <alignment horizontal="left"/>
    </xf>
    <xf numFmtId="0" fontId="21" fillId="33" borderId="42" xfId="0" applyFont="1" applyFill="1" applyBorder="1" applyAlignment="1">
      <alignment/>
    </xf>
    <xf numFmtId="164" fontId="21" fillId="33" borderId="43" xfId="0" applyNumberFormat="1" applyFont="1" applyFill="1" applyBorder="1" applyAlignment="1">
      <alignment/>
    </xf>
    <xf numFmtId="164" fontId="21" fillId="33" borderId="44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0" fontId="21" fillId="0" borderId="45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1" fillId="0" borderId="40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2" fillId="0" borderId="2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8"/>
  <sheetViews>
    <sheetView tabSelected="1" zoomScaleSheetLayoutView="100" zoomScalePageLayoutView="0" workbookViewId="0" topLeftCell="A1">
      <selection activeCell="A1" sqref="A1:E2"/>
    </sheetView>
  </sheetViews>
  <sheetFormatPr defaultColWidth="18.375" defaultRowHeight="12.75" zeroHeight="1"/>
  <cols>
    <col min="1" max="1" width="47.125" style="0" customWidth="1"/>
    <col min="2" max="3" width="12.25390625" style="0" bestFit="1" customWidth="1"/>
    <col min="4" max="4" width="10.00390625" style="0" bestFit="1" customWidth="1"/>
    <col min="5" max="5" width="6.125" style="0" bestFit="1" customWidth="1"/>
    <col min="6" max="6" width="9.625" style="0" customWidth="1"/>
    <col min="7" max="255" width="9.125" style="0" customWidth="1"/>
  </cols>
  <sheetData>
    <row r="1" spans="1:6" ht="12.75" customHeight="1">
      <c r="A1" s="14" t="s">
        <v>115</v>
      </c>
      <c r="B1" s="15"/>
      <c r="C1" s="15"/>
      <c r="D1" s="15"/>
      <c r="E1" s="16"/>
      <c r="F1" s="8"/>
    </row>
    <row r="2" spans="1:6" ht="13.5" customHeight="1" thickBot="1">
      <c r="A2" s="17"/>
      <c r="B2" s="18"/>
      <c r="C2" s="18"/>
      <c r="D2" s="18"/>
      <c r="E2" s="19"/>
      <c r="F2" s="8"/>
    </row>
    <row r="3" spans="1:4" ht="13.5" thickBot="1">
      <c r="A3" s="1"/>
      <c r="B3" s="1"/>
      <c r="C3" s="1"/>
      <c r="D3" s="5"/>
    </row>
    <row r="4" spans="1:6" s="2" customFormat="1" ht="12.75">
      <c r="A4" s="20" t="s">
        <v>58</v>
      </c>
      <c r="B4" s="21" t="s">
        <v>51</v>
      </c>
      <c r="C4" s="22" t="s">
        <v>0</v>
      </c>
      <c r="D4" s="22" t="s">
        <v>1</v>
      </c>
      <c r="E4" s="22" t="s">
        <v>52</v>
      </c>
      <c r="F4" s="23"/>
    </row>
    <row r="5" spans="1:6" s="2" customFormat="1" ht="13.5" thickBot="1">
      <c r="A5" s="24"/>
      <c r="B5" s="25" t="s">
        <v>94</v>
      </c>
      <c r="C5" s="26" t="s">
        <v>94</v>
      </c>
      <c r="D5" s="26" t="s">
        <v>116</v>
      </c>
      <c r="E5" s="26" t="s">
        <v>53</v>
      </c>
      <c r="F5" s="23"/>
    </row>
    <row r="6" spans="1:6" ht="13.5" thickBot="1">
      <c r="A6" s="27" t="s">
        <v>38</v>
      </c>
      <c r="B6" s="28">
        <f>SUM(B7:B13)+SUM(B20:B33)</f>
        <v>530722</v>
      </c>
      <c r="C6" s="28">
        <f>SUM(C7:C13)+SUM(C20:C33)</f>
        <v>551787</v>
      </c>
      <c r="D6" s="29">
        <f>SUM(D7:D13)+SUM(D20:D33)</f>
        <v>601173.5999999999</v>
      </c>
      <c r="E6" s="29">
        <f>D6/C6*100</f>
        <v>108.95030147502567</v>
      </c>
      <c r="F6" s="30"/>
    </row>
    <row r="7" spans="1:6" ht="12.75">
      <c r="A7" s="31" t="s">
        <v>2</v>
      </c>
      <c r="B7" s="32">
        <v>103710</v>
      </c>
      <c r="C7" s="32">
        <v>103710</v>
      </c>
      <c r="D7" s="32">
        <v>104239.4</v>
      </c>
      <c r="E7" s="32">
        <f>D7/C7*100</f>
        <v>100.51046186481534</v>
      </c>
      <c r="F7" s="30"/>
    </row>
    <row r="8" spans="1:7" ht="12.75">
      <c r="A8" s="33" t="s">
        <v>3</v>
      </c>
      <c r="B8" s="34">
        <v>29981</v>
      </c>
      <c r="C8" s="34">
        <v>29981</v>
      </c>
      <c r="D8" s="34">
        <v>27586.2</v>
      </c>
      <c r="E8" s="34">
        <f aca="true" t="shared" si="0" ref="E8:E33">D8/C8*100</f>
        <v>92.01227444047898</v>
      </c>
      <c r="F8" s="35"/>
      <c r="G8" s="7"/>
    </row>
    <row r="9" spans="1:6" ht="12.75">
      <c r="A9" s="33" t="s">
        <v>27</v>
      </c>
      <c r="B9" s="34">
        <v>5648</v>
      </c>
      <c r="C9" s="34">
        <v>7100</v>
      </c>
      <c r="D9" s="34">
        <v>8571.5</v>
      </c>
      <c r="E9" s="34">
        <f t="shared" si="0"/>
        <v>120.72535211267605</v>
      </c>
      <c r="F9" s="35"/>
    </row>
    <row r="10" spans="1:6" ht="12.75">
      <c r="A10" s="33" t="s">
        <v>4</v>
      </c>
      <c r="B10" s="34">
        <v>127829</v>
      </c>
      <c r="C10" s="34">
        <v>127829</v>
      </c>
      <c r="D10" s="34">
        <v>148941</v>
      </c>
      <c r="E10" s="34">
        <f t="shared" si="0"/>
        <v>116.51581409539307</v>
      </c>
      <c r="F10" s="30"/>
    </row>
    <row r="11" spans="1:6" ht="12.75">
      <c r="A11" s="33" t="s">
        <v>44</v>
      </c>
      <c r="B11" s="34">
        <v>0</v>
      </c>
      <c r="C11" s="34">
        <v>22793</v>
      </c>
      <c r="D11" s="34">
        <v>22793.1</v>
      </c>
      <c r="E11" s="34">
        <f t="shared" si="0"/>
        <v>100.0004387311894</v>
      </c>
      <c r="F11" s="30"/>
    </row>
    <row r="12" spans="1:6" ht="12.75">
      <c r="A12" s="33" t="s">
        <v>11</v>
      </c>
      <c r="B12" s="34">
        <v>180023</v>
      </c>
      <c r="C12" s="34">
        <v>180023</v>
      </c>
      <c r="D12" s="34">
        <v>207136.5</v>
      </c>
      <c r="E12" s="34">
        <f t="shared" si="0"/>
        <v>115.06113107769562</v>
      </c>
      <c r="F12" s="30"/>
    </row>
    <row r="13" spans="1:6" ht="12.75">
      <c r="A13" s="36" t="s">
        <v>34</v>
      </c>
      <c r="B13" s="37">
        <f>SUM(B14:B19)</f>
        <v>23230</v>
      </c>
      <c r="C13" s="37">
        <f>SUM(C14:C19)</f>
        <v>17920</v>
      </c>
      <c r="D13" s="37">
        <f>SUM(D14:D19)</f>
        <v>18661.2</v>
      </c>
      <c r="E13" s="34">
        <f t="shared" si="0"/>
        <v>104.13616071428571</v>
      </c>
      <c r="F13" s="30"/>
    </row>
    <row r="14" spans="1:6" ht="12.75">
      <c r="A14" s="38" t="s">
        <v>5</v>
      </c>
      <c r="B14" s="34">
        <v>7500</v>
      </c>
      <c r="C14" s="34">
        <v>500</v>
      </c>
      <c r="D14" s="39">
        <v>-447.5</v>
      </c>
      <c r="E14" s="34">
        <f t="shared" si="0"/>
        <v>-89.5</v>
      </c>
      <c r="F14" s="30"/>
    </row>
    <row r="15" spans="1:7" ht="12.75">
      <c r="A15" s="38" t="s">
        <v>59</v>
      </c>
      <c r="B15" s="34">
        <v>13500</v>
      </c>
      <c r="C15" s="34">
        <v>14000</v>
      </c>
      <c r="D15" s="39">
        <v>15255.6</v>
      </c>
      <c r="E15" s="34">
        <f t="shared" si="0"/>
        <v>108.96857142857144</v>
      </c>
      <c r="F15" s="35" t="s">
        <v>54</v>
      </c>
      <c r="G15" s="9"/>
    </row>
    <row r="16" spans="1:6" ht="12.75">
      <c r="A16" s="33" t="s">
        <v>64</v>
      </c>
      <c r="B16" s="34">
        <v>250</v>
      </c>
      <c r="C16" s="34">
        <v>250</v>
      </c>
      <c r="D16" s="34">
        <v>361.4</v>
      </c>
      <c r="E16" s="34">
        <f t="shared" si="0"/>
        <v>144.56</v>
      </c>
      <c r="F16" s="30"/>
    </row>
    <row r="17" spans="1:6" ht="12.75">
      <c r="A17" s="33" t="s">
        <v>65</v>
      </c>
      <c r="B17" s="34">
        <v>100</v>
      </c>
      <c r="C17" s="34">
        <v>100</v>
      </c>
      <c r="D17" s="34">
        <v>140.6</v>
      </c>
      <c r="E17" s="34">
        <f t="shared" si="0"/>
        <v>140.6</v>
      </c>
      <c r="F17" s="30"/>
    </row>
    <row r="18" spans="1:6" ht="12.75">
      <c r="A18" s="40" t="s">
        <v>117</v>
      </c>
      <c r="B18" s="34">
        <v>780</v>
      </c>
      <c r="C18" s="34">
        <v>1620</v>
      </c>
      <c r="D18" s="34">
        <v>1756.8</v>
      </c>
      <c r="E18" s="34">
        <f t="shared" si="0"/>
        <v>108.44444444444443</v>
      </c>
      <c r="F18" s="30"/>
    </row>
    <row r="19" spans="1:6" ht="12.75">
      <c r="A19" s="38" t="s">
        <v>60</v>
      </c>
      <c r="B19" s="34">
        <v>1100</v>
      </c>
      <c r="C19" s="34">
        <v>1450</v>
      </c>
      <c r="D19" s="34">
        <v>1594.3</v>
      </c>
      <c r="E19" s="34">
        <f t="shared" si="0"/>
        <v>109.95172413793104</v>
      </c>
      <c r="F19" s="30"/>
    </row>
    <row r="20" spans="1:6" ht="12.75">
      <c r="A20" s="33" t="s">
        <v>6</v>
      </c>
      <c r="B20" s="34">
        <v>2500</v>
      </c>
      <c r="C20" s="34">
        <v>2500</v>
      </c>
      <c r="D20" s="34">
        <v>1053.2</v>
      </c>
      <c r="E20" s="34">
        <f t="shared" si="0"/>
        <v>42.12800000000001</v>
      </c>
      <c r="F20" s="30"/>
    </row>
    <row r="21" spans="1:6" ht="12.75">
      <c r="A21" s="33" t="s">
        <v>48</v>
      </c>
      <c r="B21" s="34">
        <v>50</v>
      </c>
      <c r="C21" s="34">
        <v>50</v>
      </c>
      <c r="D21" s="34">
        <v>12</v>
      </c>
      <c r="E21" s="34">
        <f t="shared" si="0"/>
        <v>24</v>
      </c>
      <c r="F21" s="30"/>
    </row>
    <row r="22" spans="1:6" ht="12.75">
      <c r="A22" s="33" t="s">
        <v>7</v>
      </c>
      <c r="B22" s="34">
        <v>20002</v>
      </c>
      <c r="C22" s="34">
        <v>20002</v>
      </c>
      <c r="D22" s="34">
        <v>19116.9</v>
      </c>
      <c r="E22" s="34">
        <f t="shared" si="0"/>
        <v>95.57494250574943</v>
      </c>
      <c r="F22" s="30"/>
    </row>
    <row r="23" spans="1:6" ht="12.75">
      <c r="A23" s="33" t="s">
        <v>8</v>
      </c>
      <c r="B23" s="34">
        <v>3000</v>
      </c>
      <c r="C23" s="34">
        <v>3000</v>
      </c>
      <c r="D23" s="34">
        <v>2683.1</v>
      </c>
      <c r="E23" s="34">
        <f>D23/C23*100</f>
        <v>89.43666666666667</v>
      </c>
      <c r="F23" s="30"/>
    </row>
    <row r="24" spans="1:6" ht="12.75">
      <c r="A24" s="33" t="s">
        <v>33</v>
      </c>
      <c r="B24" s="34">
        <v>100</v>
      </c>
      <c r="C24" s="34">
        <v>100</v>
      </c>
      <c r="D24" s="34">
        <v>92.4</v>
      </c>
      <c r="E24" s="34">
        <f t="shared" si="0"/>
        <v>92.4</v>
      </c>
      <c r="F24" s="30"/>
    </row>
    <row r="25" spans="1:6" ht="12.75">
      <c r="A25" s="33" t="s">
        <v>35</v>
      </c>
      <c r="B25" s="34">
        <v>500</v>
      </c>
      <c r="C25" s="34">
        <v>1000</v>
      </c>
      <c r="D25" s="34">
        <v>1075.3</v>
      </c>
      <c r="E25" s="34">
        <f t="shared" si="0"/>
        <v>107.52999999999999</v>
      </c>
      <c r="F25" s="30"/>
    </row>
    <row r="26" spans="1:6" ht="12.75">
      <c r="A26" s="33" t="s">
        <v>9</v>
      </c>
      <c r="B26" s="34">
        <v>100</v>
      </c>
      <c r="C26" s="34">
        <v>100</v>
      </c>
      <c r="D26" s="34">
        <v>66.8</v>
      </c>
      <c r="E26" s="34">
        <f>D26/C26*100</f>
        <v>66.8</v>
      </c>
      <c r="F26" s="30"/>
    </row>
    <row r="27" spans="1:6" ht="12.75">
      <c r="A27" s="33" t="s">
        <v>32</v>
      </c>
      <c r="B27" s="34">
        <v>130</v>
      </c>
      <c r="C27" s="34">
        <v>130</v>
      </c>
      <c r="D27" s="34">
        <v>146.8</v>
      </c>
      <c r="E27" s="34">
        <f t="shared" si="0"/>
        <v>112.92307692307692</v>
      </c>
      <c r="F27" s="30"/>
    </row>
    <row r="28" spans="1:6" ht="12.75">
      <c r="A28" s="33" t="s">
        <v>10</v>
      </c>
      <c r="B28" s="34">
        <v>8000</v>
      </c>
      <c r="C28" s="34">
        <v>8000</v>
      </c>
      <c r="D28" s="41">
        <v>6089.2</v>
      </c>
      <c r="E28" s="34">
        <f t="shared" si="0"/>
        <v>76.115</v>
      </c>
      <c r="F28" s="30"/>
    </row>
    <row r="29" spans="1:6" ht="12.75">
      <c r="A29" s="33" t="s">
        <v>36</v>
      </c>
      <c r="B29" s="34">
        <v>4000</v>
      </c>
      <c r="C29" s="34">
        <v>4820</v>
      </c>
      <c r="D29" s="34">
        <v>4829.9</v>
      </c>
      <c r="E29" s="34">
        <f t="shared" si="0"/>
        <v>100.20539419087136</v>
      </c>
      <c r="F29" s="30"/>
    </row>
    <row r="30" spans="1:6" ht="12.75">
      <c r="A30" s="42" t="s">
        <v>67</v>
      </c>
      <c r="B30" s="34">
        <v>1200</v>
      </c>
      <c r="C30" s="34">
        <v>2000</v>
      </c>
      <c r="D30" s="43">
        <v>2196.1</v>
      </c>
      <c r="E30" s="34">
        <f t="shared" si="0"/>
        <v>109.80499999999999</v>
      </c>
      <c r="F30" s="30"/>
    </row>
    <row r="31" spans="1:6" ht="12.75">
      <c r="A31" s="42" t="s">
        <v>66</v>
      </c>
      <c r="B31" s="34">
        <v>200</v>
      </c>
      <c r="C31" s="34">
        <v>210</v>
      </c>
      <c r="D31" s="43">
        <v>233.9</v>
      </c>
      <c r="E31" s="34">
        <f t="shared" si="0"/>
        <v>111.38095238095238</v>
      </c>
      <c r="F31" s="30"/>
    </row>
    <row r="32" spans="1:6" ht="12.75">
      <c r="A32" s="42" t="s">
        <v>12</v>
      </c>
      <c r="B32" s="34">
        <v>20019</v>
      </c>
      <c r="C32" s="34">
        <v>20019</v>
      </c>
      <c r="D32" s="43">
        <v>25527.1</v>
      </c>
      <c r="E32" s="34">
        <f>D32/C32*100</f>
        <v>127.51436135671112</v>
      </c>
      <c r="F32" s="30"/>
    </row>
    <row r="33" spans="1:6" ht="13.5" thickBot="1">
      <c r="A33" s="42" t="s">
        <v>61</v>
      </c>
      <c r="B33" s="44">
        <v>500</v>
      </c>
      <c r="C33" s="44">
        <v>500</v>
      </c>
      <c r="D33" s="43">
        <v>122</v>
      </c>
      <c r="E33" s="34">
        <f t="shared" si="0"/>
        <v>24.4</v>
      </c>
      <c r="F33" s="30"/>
    </row>
    <row r="34" spans="1:6" ht="13.5" thickBot="1">
      <c r="A34" s="27" t="s">
        <v>37</v>
      </c>
      <c r="B34" s="29">
        <f>B35+B57+SUM(B77:B86)</f>
        <v>57909</v>
      </c>
      <c r="C34" s="29">
        <f>C35+C57+SUM(C77:C86)</f>
        <v>76878</v>
      </c>
      <c r="D34" s="29">
        <f>D35+D57+SUM(D77:D86)</f>
        <v>80035.3</v>
      </c>
      <c r="E34" s="29">
        <f>D34/C34*100</f>
        <v>104.10689664143189</v>
      </c>
      <c r="F34" s="30"/>
    </row>
    <row r="35" spans="1:6" ht="12.75">
      <c r="A35" s="45" t="s">
        <v>13</v>
      </c>
      <c r="B35" s="46">
        <f>SUM(B36:B52)</f>
        <v>4928</v>
      </c>
      <c r="C35" s="47">
        <f>SUM(C36:C52)</f>
        <v>10688</v>
      </c>
      <c r="D35" s="47">
        <f>SUM(D36:D54)</f>
        <v>12856.800000000001</v>
      </c>
      <c r="E35" s="48">
        <f>D35/C35*100</f>
        <v>120.29191616766468</v>
      </c>
      <c r="F35" s="30"/>
    </row>
    <row r="36" spans="1:6" ht="12.75">
      <c r="A36" s="38" t="s">
        <v>105</v>
      </c>
      <c r="B36" s="49">
        <v>0</v>
      </c>
      <c r="C36" s="34">
        <v>0</v>
      </c>
      <c r="D36" s="50">
        <v>4.4</v>
      </c>
      <c r="E36" s="51">
        <v>0</v>
      </c>
      <c r="F36" s="30"/>
    </row>
    <row r="37" spans="1:6" ht="12.75">
      <c r="A37" s="33" t="s">
        <v>106</v>
      </c>
      <c r="B37" s="49">
        <v>1500</v>
      </c>
      <c r="C37" s="34">
        <v>1730</v>
      </c>
      <c r="D37" s="39">
        <v>2337.5</v>
      </c>
      <c r="E37" s="51">
        <f aca="true" t="shared" si="1" ref="E37:E86">D37/C37*100</f>
        <v>135.11560693641619</v>
      </c>
      <c r="F37" s="30"/>
    </row>
    <row r="38" spans="1:6" ht="12.75">
      <c r="A38" s="33" t="s">
        <v>107</v>
      </c>
      <c r="B38" s="49">
        <v>100</v>
      </c>
      <c r="C38" s="34">
        <v>100</v>
      </c>
      <c r="D38" s="52">
        <v>13</v>
      </c>
      <c r="E38" s="51">
        <f t="shared" si="1"/>
        <v>13</v>
      </c>
      <c r="F38" s="30"/>
    </row>
    <row r="39" spans="1:6" ht="12.75">
      <c r="A39" s="33" t="s">
        <v>108</v>
      </c>
      <c r="B39" s="49">
        <v>525</v>
      </c>
      <c r="C39" s="34">
        <v>525</v>
      </c>
      <c r="D39" s="39">
        <v>523</v>
      </c>
      <c r="E39" s="51">
        <f t="shared" si="1"/>
        <v>99.61904761904762</v>
      </c>
      <c r="F39" s="30"/>
    </row>
    <row r="40" spans="1:6" ht="12.75">
      <c r="A40" s="38" t="s">
        <v>109</v>
      </c>
      <c r="B40" s="39">
        <v>0</v>
      </c>
      <c r="C40" s="39">
        <v>240</v>
      </c>
      <c r="D40" s="39">
        <v>299.7</v>
      </c>
      <c r="E40" s="51">
        <v>0</v>
      </c>
      <c r="F40" s="30"/>
    </row>
    <row r="41" spans="1:6" ht="12.75">
      <c r="A41" s="53" t="s">
        <v>118</v>
      </c>
      <c r="B41" s="49">
        <v>1800</v>
      </c>
      <c r="C41" s="34">
        <v>6300</v>
      </c>
      <c r="D41" s="34">
        <v>7212.5</v>
      </c>
      <c r="E41" s="51">
        <f t="shared" si="1"/>
        <v>114.48412698412697</v>
      </c>
      <c r="F41" s="30"/>
    </row>
    <row r="42" spans="1:6" ht="12.75">
      <c r="A42" s="38" t="s">
        <v>56</v>
      </c>
      <c r="B42" s="49">
        <v>0</v>
      </c>
      <c r="C42" s="34">
        <v>0</v>
      </c>
      <c r="D42" s="50">
        <v>9.3</v>
      </c>
      <c r="E42" s="51">
        <v>0</v>
      </c>
      <c r="F42" s="30"/>
    </row>
    <row r="43" spans="1:6" ht="12.75">
      <c r="A43" s="33" t="s">
        <v>73</v>
      </c>
      <c r="B43" s="49">
        <v>250</v>
      </c>
      <c r="C43" s="34">
        <v>250</v>
      </c>
      <c r="D43" s="50">
        <v>647.8</v>
      </c>
      <c r="E43" s="51">
        <f t="shared" si="1"/>
        <v>259.11999999999995</v>
      </c>
      <c r="F43" s="30"/>
    </row>
    <row r="44" spans="1:6" ht="12.75">
      <c r="A44" s="33" t="s">
        <v>91</v>
      </c>
      <c r="B44" s="49">
        <v>0</v>
      </c>
      <c r="C44" s="34">
        <v>0</v>
      </c>
      <c r="D44" s="50">
        <v>5.7</v>
      </c>
      <c r="E44" s="51">
        <v>0</v>
      </c>
      <c r="F44" s="30"/>
    </row>
    <row r="45" spans="1:6" ht="12.75">
      <c r="A45" s="33" t="s">
        <v>74</v>
      </c>
      <c r="B45" s="49">
        <v>500</v>
      </c>
      <c r="C45" s="34">
        <v>560</v>
      </c>
      <c r="D45" s="50">
        <v>668.2</v>
      </c>
      <c r="E45" s="51">
        <f t="shared" si="1"/>
        <v>119.32142857142858</v>
      </c>
      <c r="F45" s="30"/>
    </row>
    <row r="46" spans="1:6" ht="12.75">
      <c r="A46" s="33" t="s">
        <v>95</v>
      </c>
      <c r="B46" s="49">
        <v>250</v>
      </c>
      <c r="C46" s="34">
        <v>980</v>
      </c>
      <c r="D46" s="50">
        <v>978.6</v>
      </c>
      <c r="E46" s="51">
        <f t="shared" si="1"/>
        <v>99.85714285714286</v>
      </c>
      <c r="F46" s="30"/>
    </row>
    <row r="47" spans="1:6" ht="12.75">
      <c r="A47" s="33" t="s">
        <v>57</v>
      </c>
      <c r="B47" s="49">
        <v>1</v>
      </c>
      <c r="C47" s="34">
        <v>1</v>
      </c>
      <c r="D47" s="50">
        <v>11.3</v>
      </c>
      <c r="E47" s="51">
        <f t="shared" si="1"/>
        <v>1130</v>
      </c>
      <c r="F47" s="30"/>
    </row>
    <row r="48" spans="1:6" ht="12.75">
      <c r="A48" s="33" t="s">
        <v>104</v>
      </c>
      <c r="B48" s="49">
        <v>0</v>
      </c>
      <c r="C48" s="34">
        <v>0</v>
      </c>
      <c r="D48" s="50">
        <v>10.7</v>
      </c>
      <c r="E48" s="51">
        <v>0</v>
      </c>
      <c r="F48" s="30"/>
    </row>
    <row r="49" spans="1:6" ht="12.75">
      <c r="A49" s="33" t="s">
        <v>90</v>
      </c>
      <c r="B49" s="49">
        <v>0</v>
      </c>
      <c r="C49" s="34">
        <v>0</v>
      </c>
      <c r="D49" s="54">
        <v>29.4</v>
      </c>
      <c r="E49" s="51">
        <v>0</v>
      </c>
      <c r="F49" s="30"/>
    </row>
    <row r="50" spans="1:6" ht="12.75">
      <c r="A50" s="33" t="s">
        <v>55</v>
      </c>
      <c r="B50" s="49">
        <v>1</v>
      </c>
      <c r="C50" s="34">
        <v>1</v>
      </c>
      <c r="D50" s="54">
        <v>0</v>
      </c>
      <c r="E50" s="51">
        <f t="shared" si="1"/>
        <v>0</v>
      </c>
      <c r="F50" s="30"/>
    </row>
    <row r="51" spans="1:6" ht="12.75">
      <c r="A51" s="33" t="s">
        <v>68</v>
      </c>
      <c r="B51" s="49">
        <v>1</v>
      </c>
      <c r="C51" s="34">
        <v>1</v>
      </c>
      <c r="D51" s="54">
        <v>0</v>
      </c>
      <c r="E51" s="51">
        <f t="shared" si="1"/>
        <v>0</v>
      </c>
      <c r="F51" s="30"/>
    </row>
    <row r="52" spans="1:6" ht="12.75">
      <c r="A52" s="42" t="s">
        <v>111</v>
      </c>
      <c r="B52" s="49">
        <v>0</v>
      </c>
      <c r="C52" s="34">
        <v>0</v>
      </c>
      <c r="D52" s="54">
        <v>100</v>
      </c>
      <c r="E52" s="51">
        <v>0</v>
      </c>
      <c r="F52" s="30"/>
    </row>
    <row r="53" spans="1:6" ht="12.75">
      <c r="A53" s="42" t="s">
        <v>110</v>
      </c>
      <c r="B53" s="55">
        <v>0</v>
      </c>
      <c r="C53" s="43">
        <v>0</v>
      </c>
      <c r="D53" s="54">
        <v>1</v>
      </c>
      <c r="E53" s="51">
        <v>0</v>
      </c>
      <c r="F53" s="30"/>
    </row>
    <row r="54" spans="1:6" ht="13.5" thickBot="1">
      <c r="A54" s="56" t="s">
        <v>113</v>
      </c>
      <c r="B54" s="57">
        <v>0</v>
      </c>
      <c r="C54" s="44">
        <v>0</v>
      </c>
      <c r="D54" s="58">
        <v>4.7</v>
      </c>
      <c r="E54" s="59">
        <v>0</v>
      </c>
      <c r="F54" s="30"/>
    </row>
    <row r="55" spans="1:6" ht="12.75">
      <c r="A55" s="20" t="s">
        <v>58</v>
      </c>
      <c r="B55" s="21" t="s">
        <v>51</v>
      </c>
      <c r="C55" s="22" t="s">
        <v>0</v>
      </c>
      <c r="D55" s="22" t="s">
        <v>1</v>
      </c>
      <c r="E55" s="22" t="s">
        <v>52</v>
      </c>
      <c r="F55" s="30"/>
    </row>
    <row r="56" spans="1:6" ht="13.5" thickBot="1">
      <c r="A56" s="24"/>
      <c r="B56" s="25" t="s">
        <v>94</v>
      </c>
      <c r="C56" s="26" t="s">
        <v>94</v>
      </c>
      <c r="D56" s="26" t="s">
        <v>116</v>
      </c>
      <c r="E56" s="26" t="s">
        <v>53</v>
      </c>
      <c r="F56" s="30"/>
    </row>
    <row r="57" spans="1:6" ht="13.5" thickBot="1">
      <c r="A57" s="60" t="s">
        <v>39</v>
      </c>
      <c r="B57" s="61">
        <f>SUM(B58:B76)</f>
        <v>30586</v>
      </c>
      <c r="C57" s="61">
        <f>SUM(C58:C76)</f>
        <v>34447</v>
      </c>
      <c r="D57" s="61">
        <f>SUM(D58:D76)</f>
        <v>33405.7</v>
      </c>
      <c r="E57" s="61">
        <f t="shared" si="1"/>
        <v>96.97709524777193</v>
      </c>
      <c r="F57" s="30"/>
    </row>
    <row r="58" spans="1:35" s="4" customFormat="1" ht="12.75">
      <c r="A58" s="62" t="s">
        <v>40</v>
      </c>
      <c r="B58" s="32">
        <v>0</v>
      </c>
      <c r="C58" s="32">
        <v>3130</v>
      </c>
      <c r="D58" s="32">
        <v>3627.3</v>
      </c>
      <c r="E58" s="63">
        <v>0</v>
      </c>
      <c r="F58" s="64"/>
      <c r="G58" s="1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</row>
    <row r="59" spans="1:35" s="4" customFormat="1" ht="12.75">
      <c r="A59" s="65" t="s">
        <v>96</v>
      </c>
      <c r="B59" s="39">
        <v>2920</v>
      </c>
      <c r="C59" s="39">
        <v>2920</v>
      </c>
      <c r="D59" s="39">
        <v>2919.9</v>
      </c>
      <c r="E59" s="66">
        <f>D59/C59*100</f>
        <v>99.99657534246576</v>
      </c>
      <c r="F59" s="64"/>
      <c r="G59" s="1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</row>
    <row r="60" spans="1:35" s="4" customFormat="1" ht="12.75">
      <c r="A60" s="65" t="s">
        <v>97</v>
      </c>
      <c r="B60" s="34">
        <v>900</v>
      </c>
      <c r="C60" s="34">
        <v>900</v>
      </c>
      <c r="D60" s="39">
        <v>559.6</v>
      </c>
      <c r="E60" s="51">
        <f>D60/C60*100</f>
        <v>62.17777777777778</v>
      </c>
      <c r="F60" s="64"/>
      <c r="G60" s="11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</row>
    <row r="61" spans="1:35" s="4" customFormat="1" ht="12.75">
      <c r="A61" s="65" t="s">
        <v>98</v>
      </c>
      <c r="B61" s="34">
        <v>80</v>
      </c>
      <c r="C61" s="34">
        <v>80</v>
      </c>
      <c r="D61" s="50">
        <v>141.1</v>
      </c>
      <c r="E61" s="51">
        <f t="shared" si="1"/>
        <v>176.375</v>
      </c>
      <c r="F61" s="64"/>
      <c r="G61" s="1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</row>
    <row r="62" spans="1:35" s="4" customFormat="1" ht="12.75">
      <c r="A62" s="67" t="s">
        <v>119</v>
      </c>
      <c r="B62" s="34">
        <v>50</v>
      </c>
      <c r="C62" s="34">
        <v>50</v>
      </c>
      <c r="D62" s="50">
        <v>29.9</v>
      </c>
      <c r="E62" s="51">
        <f t="shared" si="1"/>
        <v>59.8</v>
      </c>
      <c r="F62" s="64"/>
      <c r="G62" s="1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6"/>
    </row>
    <row r="63" spans="1:35" s="4" customFormat="1" ht="12.75">
      <c r="A63" s="68" t="s">
        <v>77</v>
      </c>
      <c r="B63" s="34">
        <v>300</v>
      </c>
      <c r="C63" s="34">
        <v>660</v>
      </c>
      <c r="D63" s="39">
        <v>430</v>
      </c>
      <c r="E63" s="51">
        <f t="shared" si="1"/>
        <v>65.15151515151516</v>
      </c>
      <c r="F63" s="64"/>
      <c r="G63" s="1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6"/>
    </row>
    <row r="64" spans="1:35" s="4" customFormat="1" ht="12.75">
      <c r="A64" s="68" t="s">
        <v>29</v>
      </c>
      <c r="B64" s="34">
        <v>800</v>
      </c>
      <c r="C64" s="34">
        <v>800</v>
      </c>
      <c r="D64" s="50">
        <v>800</v>
      </c>
      <c r="E64" s="51">
        <f t="shared" si="1"/>
        <v>100</v>
      </c>
      <c r="F64" s="6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6"/>
    </row>
    <row r="65" spans="1:35" s="4" customFormat="1" ht="12.75">
      <c r="A65" s="68" t="s">
        <v>30</v>
      </c>
      <c r="B65" s="34">
        <v>2000</v>
      </c>
      <c r="C65" s="34">
        <v>2000</v>
      </c>
      <c r="D65" s="39">
        <v>1745.9</v>
      </c>
      <c r="E65" s="51">
        <f t="shared" si="1"/>
        <v>87.295</v>
      </c>
      <c r="F65" s="64" t="s">
        <v>62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6"/>
    </row>
    <row r="66" spans="1:35" s="4" customFormat="1" ht="12.75">
      <c r="A66" s="65" t="s">
        <v>72</v>
      </c>
      <c r="B66" s="34">
        <v>0</v>
      </c>
      <c r="C66" s="34">
        <v>0</v>
      </c>
      <c r="D66" s="39">
        <v>0</v>
      </c>
      <c r="E66" s="51">
        <v>0</v>
      </c>
      <c r="F66" s="6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6"/>
    </row>
    <row r="67" spans="1:35" s="4" customFormat="1" ht="12.75">
      <c r="A67" s="65" t="s">
        <v>14</v>
      </c>
      <c r="B67" s="34">
        <v>5500</v>
      </c>
      <c r="C67" s="34">
        <v>5500</v>
      </c>
      <c r="D67" s="39">
        <v>4605.1</v>
      </c>
      <c r="E67" s="51">
        <f t="shared" si="1"/>
        <v>83.72909090909091</v>
      </c>
      <c r="F67" s="64"/>
      <c r="G67" s="1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6"/>
    </row>
    <row r="68" spans="1:35" s="4" customFormat="1" ht="12.75">
      <c r="A68" s="68" t="s">
        <v>15</v>
      </c>
      <c r="B68" s="34">
        <v>900</v>
      </c>
      <c r="C68" s="34">
        <v>900</v>
      </c>
      <c r="D68" s="39">
        <v>989.4</v>
      </c>
      <c r="E68" s="51">
        <f t="shared" si="1"/>
        <v>109.93333333333332</v>
      </c>
      <c r="F68" s="64"/>
      <c r="G68" s="1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6"/>
    </row>
    <row r="69" spans="1:35" s="4" customFormat="1" ht="12.75">
      <c r="A69" s="68" t="s">
        <v>47</v>
      </c>
      <c r="B69" s="34">
        <v>200</v>
      </c>
      <c r="C69" s="34">
        <v>340</v>
      </c>
      <c r="D69" s="50">
        <v>339.5</v>
      </c>
      <c r="E69" s="51">
        <f t="shared" si="1"/>
        <v>99.8529411764706</v>
      </c>
      <c r="F69" s="64"/>
      <c r="G69" s="1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6"/>
    </row>
    <row r="70" spans="1:35" s="4" customFormat="1" ht="12.75">
      <c r="A70" s="65" t="s">
        <v>100</v>
      </c>
      <c r="B70" s="34">
        <v>0</v>
      </c>
      <c r="C70" s="34">
        <v>231</v>
      </c>
      <c r="D70" s="50">
        <v>259.1</v>
      </c>
      <c r="E70" s="51">
        <v>0</v>
      </c>
      <c r="F70" s="64"/>
      <c r="G70" s="11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6"/>
    </row>
    <row r="71" spans="1:35" s="4" customFormat="1" ht="12.75">
      <c r="A71" s="65" t="s">
        <v>112</v>
      </c>
      <c r="B71" s="34">
        <v>0</v>
      </c>
      <c r="C71" s="34">
        <v>0</v>
      </c>
      <c r="D71" s="50">
        <v>16</v>
      </c>
      <c r="E71" s="51">
        <v>0</v>
      </c>
      <c r="F71" s="64"/>
      <c r="G71" s="1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6"/>
    </row>
    <row r="72" spans="1:35" s="4" customFormat="1" ht="12.75">
      <c r="A72" s="68" t="s">
        <v>16</v>
      </c>
      <c r="B72" s="34">
        <v>5</v>
      </c>
      <c r="C72" s="34">
        <v>5</v>
      </c>
      <c r="D72" s="50">
        <v>0.1</v>
      </c>
      <c r="E72" s="51">
        <f t="shared" si="1"/>
        <v>2</v>
      </c>
      <c r="F72" s="6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6"/>
    </row>
    <row r="73" spans="1:35" s="4" customFormat="1" ht="12.75">
      <c r="A73" s="68" t="s">
        <v>99</v>
      </c>
      <c r="B73" s="34">
        <v>5</v>
      </c>
      <c r="C73" s="34">
        <v>5</v>
      </c>
      <c r="D73" s="50">
        <v>5</v>
      </c>
      <c r="E73" s="51">
        <f t="shared" si="1"/>
        <v>100</v>
      </c>
      <c r="F73" s="6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6"/>
    </row>
    <row r="74" spans="1:35" s="4" customFormat="1" ht="12.75">
      <c r="A74" s="68" t="s">
        <v>69</v>
      </c>
      <c r="B74" s="34">
        <v>16883</v>
      </c>
      <c r="C74" s="34">
        <v>16883</v>
      </c>
      <c r="D74" s="34">
        <v>16882.8</v>
      </c>
      <c r="E74" s="51">
        <f t="shared" si="1"/>
        <v>99.99881537641414</v>
      </c>
      <c r="F74" s="6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6"/>
    </row>
    <row r="75" spans="1:35" s="4" customFormat="1" ht="12.75">
      <c r="A75" s="68" t="s">
        <v>17</v>
      </c>
      <c r="B75" s="34">
        <v>15</v>
      </c>
      <c r="C75" s="34">
        <v>15</v>
      </c>
      <c r="D75" s="50">
        <v>26.2</v>
      </c>
      <c r="E75" s="51">
        <f t="shared" si="1"/>
        <v>174.66666666666666</v>
      </c>
      <c r="F75" s="6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6"/>
    </row>
    <row r="76" spans="1:35" s="4" customFormat="1" ht="12.75">
      <c r="A76" s="68" t="s">
        <v>41</v>
      </c>
      <c r="B76" s="34">
        <v>28</v>
      </c>
      <c r="C76" s="34">
        <v>28</v>
      </c>
      <c r="D76" s="50">
        <v>28.8</v>
      </c>
      <c r="E76" s="51">
        <f t="shared" si="1"/>
        <v>102.85714285714288</v>
      </c>
      <c r="F76" s="6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6"/>
    </row>
    <row r="77" spans="1:35" s="4" customFormat="1" ht="12.75">
      <c r="A77" s="68" t="s">
        <v>18</v>
      </c>
      <c r="B77" s="34">
        <v>300</v>
      </c>
      <c r="C77" s="34">
        <v>300</v>
      </c>
      <c r="D77" s="39">
        <v>300</v>
      </c>
      <c r="E77" s="51">
        <f t="shared" si="1"/>
        <v>100</v>
      </c>
      <c r="F77" s="6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6"/>
    </row>
    <row r="78" spans="1:35" s="4" customFormat="1" ht="12.75">
      <c r="A78" s="68" t="s">
        <v>19</v>
      </c>
      <c r="B78" s="34">
        <v>5000</v>
      </c>
      <c r="C78" s="34">
        <v>10550</v>
      </c>
      <c r="D78" s="39">
        <v>12403.9</v>
      </c>
      <c r="E78" s="51">
        <f t="shared" si="1"/>
        <v>117.57251184834124</v>
      </c>
      <c r="F78" s="6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</row>
    <row r="79" spans="1:35" s="4" customFormat="1" ht="12.75">
      <c r="A79" s="68" t="s">
        <v>20</v>
      </c>
      <c r="B79" s="34">
        <v>0</v>
      </c>
      <c r="C79" s="34">
        <v>3630</v>
      </c>
      <c r="D79" s="39">
        <v>3629.2</v>
      </c>
      <c r="E79" s="51">
        <f t="shared" si="1"/>
        <v>99.97796143250687</v>
      </c>
      <c r="F79" s="6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</row>
    <row r="80" spans="1:35" s="4" customFormat="1" ht="12.75">
      <c r="A80" s="65" t="s">
        <v>50</v>
      </c>
      <c r="B80" s="34">
        <v>6175</v>
      </c>
      <c r="C80" s="34">
        <v>6453</v>
      </c>
      <c r="D80" s="39">
        <v>7207.3</v>
      </c>
      <c r="E80" s="51">
        <f t="shared" si="1"/>
        <v>111.68913683558034</v>
      </c>
      <c r="F80" s="6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</row>
    <row r="81" spans="1:35" s="4" customFormat="1" ht="12.75">
      <c r="A81" s="69" t="s">
        <v>31</v>
      </c>
      <c r="B81" s="34">
        <v>50</v>
      </c>
      <c r="C81" s="34">
        <v>2034</v>
      </c>
      <c r="D81" s="39">
        <v>2690.7</v>
      </c>
      <c r="E81" s="51">
        <f t="shared" si="1"/>
        <v>132.28613569321533</v>
      </c>
      <c r="F81" s="6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</row>
    <row r="82" spans="1:35" s="4" customFormat="1" ht="12.75">
      <c r="A82" s="70" t="s">
        <v>114</v>
      </c>
      <c r="B82" s="34">
        <v>160</v>
      </c>
      <c r="C82" s="34">
        <v>160</v>
      </c>
      <c r="D82" s="39">
        <v>187.7</v>
      </c>
      <c r="E82" s="51">
        <v>0</v>
      </c>
      <c r="F82" s="6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</row>
    <row r="83" spans="1:35" s="4" customFormat="1" ht="12.75">
      <c r="A83" s="68" t="s">
        <v>21</v>
      </c>
      <c r="B83" s="34">
        <v>210</v>
      </c>
      <c r="C83" s="34">
        <v>210</v>
      </c>
      <c r="D83" s="50">
        <v>210</v>
      </c>
      <c r="E83" s="51">
        <f t="shared" si="1"/>
        <v>100</v>
      </c>
      <c r="F83" s="6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</row>
    <row r="84" spans="1:35" s="4" customFormat="1" ht="12.75">
      <c r="A84" s="68" t="s">
        <v>70</v>
      </c>
      <c r="B84" s="34">
        <v>5500</v>
      </c>
      <c r="C84" s="34">
        <v>5500</v>
      </c>
      <c r="D84" s="39">
        <v>4238.7</v>
      </c>
      <c r="E84" s="51">
        <f t="shared" si="1"/>
        <v>77.06727272727272</v>
      </c>
      <c r="F84" s="64"/>
      <c r="G84" s="1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</row>
    <row r="85" spans="1:35" s="4" customFormat="1" ht="12.75">
      <c r="A85" s="68" t="s">
        <v>101</v>
      </c>
      <c r="B85" s="43">
        <v>5000</v>
      </c>
      <c r="C85" s="43">
        <v>1427</v>
      </c>
      <c r="D85" s="39">
        <v>1426.8</v>
      </c>
      <c r="E85" s="51">
        <f t="shared" si="1"/>
        <v>99.98598458304134</v>
      </c>
      <c r="F85" s="64"/>
      <c r="G85" s="1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</row>
    <row r="86" spans="1:35" s="4" customFormat="1" ht="13.5" thickBot="1">
      <c r="A86" s="71" t="s">
        <v>22</v>
      </c>
      <c r="B86" s="44">
        <v>0</v>
      </c>
      <c r="C86" s="44">
        <v>1479</v>
      </c>
      <c r="D86" s="44">
        <v>1478.5</v>
      </c>
      <c r="E86" s="51">
        <f t="shared" si="1"/>
        <v>99.96619337390128</v>
      </c>
      <c r="F86" s="64"/>
      <c r="G86" s="11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</row>
    <row r="87" spans="1:6" ht="13.5" thickBot="1">
      <c r="A87" s="27" t="s">
        <v>23</v>
      </c>
      <c r="B87" s="28">
        <f>SUM(B88:B94)</f>
        <v>53000</v>
      </c>
      <c r="C87" s="28">
        <f>SUM(C88:C94)</f>
        <v>43000</v>
      </c>
      <c r="D87" s="29">
        <f>SUM(D88:D94)</f>
        <v>34286.600000000006</v>
      </c>
      <c r="E87" s="29">
        <f>D87/C87*100</f>
        <v>79.73627906976746</v>
      </c>
      <c r="F87" s="30"/>
    </row>
    <row r="88" spans="1:6" ht="12.75">
      <c r="A88" s="31" t="s">
        <v>24</v>
      </c>
      <c r="B88" s="32">
        <v>45000</v>
      </c>
      <c r="C88" s="32">
        <v>25000</v>
      </c>
      <c r="D88" s="32">
        <v>13641.3</v>
      </c>
      <c r="E88" s="32">
        <f>D88/C88*100</f>
        <v>54.565200000000004</v>
      </c>
      <c r="F88" s="30"/>
    </row>
    <row r="89" spans="1:6" ht="12.75">
      <c r="A89" s="33" t="s">
        <v>25</v>
      </c>
      <c r="B89" s="34">
        <v>4000</v>
      </c>
      <c r="C89" s="34">
        <v>8832</v>
      </c>
      <c r="D89" s="34">
        <v>9759.2</v>
      </c>
      <c r="E89" s="34">
        <f>D89/C89*100</f>
        <v>110.49818840579711</v>
      </c>
      <c r="F89" s="30"/>
    </row>
    <row r="90" spans="1:7" ht="12.75">
      <c r="A90" s="33" t="s">
        <v>49</v>
      </c>
      <c r="B90" s="34">
        <v>4000</v>
      </c>
      <c r="C90" s="34">
        <v>6500</v>
      </c>
      <c r="D90" s="34">
        <v>8251.7</v>
      </c>
      <c r="E90" s="34">
        <f>D90/C90*100</f>
        <v>126.94923076923077</v>
      </c>
      <c r="F90" s="30"/>
      <c r="G90" s="10"/>
    </row>
    <row r="91" spans="1:7" ht="12.75">
      <c r="A91" s="42" t="s">
        <v>92</v>
      </c>
      <c r="B91" s="34">
        <v>0</v>
      </c>
      <c r="C91" s="34">
        <v>404</v>
      </c>
      <c r="D91" s="43">
        <v>404</v>
      </c>
      <c r="E91" s="34">
        <v>0</v>
      </c>
      <c r="F91" s="30"/>
      <c r="G91" s="10"/>
    </row>
    <row r="92" spans="1:7" ht="12.75">
      <c r="A92" s="42" t="s">
        <v>28</v>
      </c>
      <c r="B92" s="34">
        <v>0</v>
      </c>
      <c r="C92" s="34">
        <v>264</v>
      </c>
      <c r="D92" s="43">
        <v>230.4</v>
      </c>
      <c r="E92" s="34">
        <v>0</v>
      </c>
      <c r="F92" s="30"/>
      <c r="G92" s="10"/>
    </row>
    <row r="93" spans="1:7" ht="12.75">
      <c r="A93" s="33" t="s">
        <v>46</v>
      </c>
      <c r="B93" s="34">
        <v>0</v>
      </c>
      <c r="C93" s="34">
        <v>2000</v>
      </c>
      <c r="D93" s="34">
        <v>2000</v>
      </c>
      <c r="E93" s="34">
        <v>0</v>
      </c>
      <c r="F93" s="30"/>
      <c r="G93" s="10"/>
    </row>
    <row r="94" spans="1:7" ht="13.5" thickBot="1">
      <c r="A94" s="72" t="s">
        <v>71</v>
      </c>
      <c r="B94" s="44">
        <v>0</v>
      </c>
      <c r="C94" s="44">
        <v>0</v>
      </c>
      <c r="D94" s="44">
        <v>0</v>
      </c>
      <c r="E94" s="44">
        <v>0</v>
      </c>
      <c r="F94" s="30"/>
      <c r="G94" s="10"/>
    </row>
    <row r="95" spans="1:7" ht="13.5" thickBot="1">
      <c r="A95" s="73" t="s">
        <v>78</v>
      </c>
      <c r="B95" s="74">
        <f>SUM(B96:B111)</f>
        <v>252043</v>
      </c>
      <c r="C95" s="74">
        <f>SUM(C96:C111)</f>
        <v>318331.9</v>
      </c>
      <c r="D95" s="74">
        <f>SUM(D96:D111)</f>
        <v>342785</v>
      </c>
      <c r="E95" s="75">
        <f>D95/C95*100</f>
        <v>107.68163668171489</v>
      </c>
      <c r="F95" s="30"/>
      <c r="G95" s="12"/>
    </row>
    <row r="96" spans="1:6" ht="12.75">
      <c r="A96" s="31" t="s">
        <v>79</v>
      </c>
      <c r="B96" s="32">
        <v>72043</v>
      </c>
      <c r="C96" s="32">
        <v>74064.9</v>
      </c>
      <c r="D96" s="39">
        <v>74064.9</v>
      </c>
      <c r="E96" s="39">
        <f>D96/C96*100</f>
        <v>100</v>
      </c>
      <c r="F96" s="30"/>
    </row>
    <row r="97" spans="1:6" ht="12.75">
      <c r="A97" s="38" t="s">
        <v>80</v>
      </c>
      <c r="B97" s="34">
        <v>0</v>
      </c>
      <c r="C97" s="34">
        <v>9678</v>
      </c>
      <c r="D97" s="39">
        <v>9677.8</v>
      </c>
      <c r="E97" s="39">
        <v>0</v>
      </c>
      <c r="F97" s="30"/>
    </row>
    <row r="98" spans="1:6" ht="12.75">
      <c r="A98" s="33" t="s">
        <v>81</v>
      </c>
      <c r="B98" s="34">
        <v>0</v>
      </c>
      <c r="C98" s="34">
        <v>0</v>
      </c>
      <c r="D98" s="34">
        <v>0</v>
      </c>
      <c r="E98" s="39">
        <v>0</v>
      </c>
      <c r="F98" s="30"/>
    </row>
    <row r="99" spans="1:6" ht="12.75">
      <c r="A99" s="33" t="s">
        <v>82</v>
      </c>
      <c r="B99" s="34">
        <v>87000</v>
      </c>
      <c r="C99" s="34">
        <v>59750</v>
      </c>
      <c r="D99" s="34">
        <v>59750</v>
      </c>
      <c r="E99" s="39">
        <f>D99/C99*100</f>
        <v>100</v>
      </c>
      <c r="F99" s="30"/>
    </row>
    <row r="100" spans="1:6" ht="12.75">
      <c r="A100" s="33" t="s">
        <v>83</v>
      </c>
      <c r="B100" s="34">
        <v>90000</v>
      </c>
      <c r="C100" s="34">
        <v>123215</v>
      </c>
      <c r="D100" s="34">
        <v>123215</v>
      </c>
      <c r="E100" s="39">
        <f>D100/C100*100</f>
        <v>100</v>
      </c>
      <c r="F100" s="30"/>
    </row>
    <row r="101" spans="1:6" ht="12.75">
      <c r="A101" s="33" t="s">
        <v>84</v>
      </c>
      <c r="B101" s="34">
        <v>0</v>
      </c>
      <c r="C101" s="34">
        <v>6017</v>
      </c>
      <c r="D101" s="34">
        <v>6250.5</v>
      </c>
      <c r="E101" s="39">
        <f>D101/C101*100</f>
        <v>103.88067143094565</v>
      </c>
      <c r="F101" s="30"/>
    </row>
    <row r="102" spans="1:6" ht="12.75">
      <c r="A102" s="33" t="s">
        <v>85</v>
      </c>
      <c r="B102" s="34">
        <v>0</v>
      </c>
      <c r="C102" s="34">
        <v>0</v>
      </c>
      <c r="D102" s="34">
        <v>0</v>
      </c>
      <c r="E102" s="51">
        <v>0</v>
      </c>
      <c r="F102" s="30"/>
    </row>
    <row r="103" spans="1:6" ht="12.75">
      <c r="A103" s="33" t="s">
        <v>86</v>
      </c>
      <c r="B103" s="34">
        <v>3000</v>
      </c>
      <c r="C103" s="34">
        <v>3444</v>
      </c>
      <c r="D103" s="34">
        <v>3160.4</v>
      </c>
      <c r="E103" s="39">
        <f>D103/C103*100</f>
        <v>91.76538908246226</v>
      </c>
      <c r="F103" s="30"/>
    </row>
    <row r="104" spans="1:6" ht="12.75">
      <c r="A104" s="33" t="s">
        <v>87</v>
      </c>
      <c r="B104" s="34">
        <v>0</v>
      </c>
      <c r="C104" s="34">
        <v>13301</v>
      </c>
      <c r="D104" s="34">
        <v>13298.9</v>
      </c>
      <c r="E104" s="39">
        <f>D104/C104*100</f>
        <v>99.984211713405</v>
      </c>
      <c r="F104" s="30"/>
    </row>
    <row r="105" spans="1:6" ht="12.75">
      <c r="A105" s="76" t="s">
        <v>75</v>
      </c>
      <c r="B105" s="34">
        <v>0</v>
      </c>
      <c r="C105" s="34">
        <v>5457</v>
      </c>
      <c r="D105" s="43">
        <v>29963.3</v>
      </c>
      <c r="E105" s="39">
        <f>D105/C105*100</f>
        <v>549.080080630383</v>
      </c>
      <c r="F105" s="30"/>
    </row>
    <row r="106" spans="1:6" ht="12.75">
      <c r="A106" s="33" t="s">
        <v>26</v>
      </c>
      <c r="B106" s="34">
        <v>0</v>
      </c>
      <c r="C106" s="34">
        <v>1434</v>
      </c>
      <c r="D106" s="43">
        <v>1433.6</v>
      </c>
      <c r="E106" s="39">
        <v>0</v>
      </c>
      <c r="F106" s="30"/>
    </row>
    <row r="107" spans="1:6" ht="12.75">
      <c r="A107" s="42" t="s">
        <v>93</v>
      </c>
      <c r="B107" s="34">
        <v>0</v>
      </c>
      <c r="C107" s="34">
        <v>1500</v>
      </c>
      <c r="D107" s="43">
        <v>1500</v>
      </c>
      <c r="E107" s="39">
        <v>0</v>
      </c>
      <c r="F107" s="30"/>
    </row>
    <row r="108" spans="1:6" ht="12.75">
      <c r="A108" s="42" t="s">
        <v>88</v>
      </c>
      <c r="B108" s="34">
        <v>0</v>
      </c>
      <c r="C108" s="34">
        <v>14434</v>
      </c>
      <c r="D108" s="43">
        <v>14434</v>
      </c>
      <c r="E108" s="39">
        <v>0</v>
      </c>
      <c r="F108" s="30"/>
    </row>
    <row r="109" spans="1:6" ht="12.75">
      <c r="A109" s="33" t="s">
        <v>89</v>
      </c>
      <c r="B109" s="34">
        <v>0</v>
      </c>
      <c r="C109" s="34">
        <v>4385</v>
      </c>
      <c r="D109" s="34">
        <v>4384.6</v>
      </c>
      <c r="E109" s="39">
        <v>0</v>
      </c>
      <c r="F109" s="30"/>
    </row>
    <row r="110" spans="1:6" ht="12.75">
      <c r="A110" s="42" t="s">
        <v>63</v>
      </c>
      <c r="B110" s="34">
        <v>0</v>
      </c>
      <c r="C110" s="34">
        <v>0</v>
      </c>
      <c r="D110" s="43">
        <v>0</v>
      </c>
      <c r="E110" s="51">
        <v>0</v>
      </c>
      <c r="F110" s="30"/>
    </row>
    <row r="111" spans="1:6" ht="13.5" thickBot="1">
      <c r="A111" s="33" t="s">
        <v>76</v>
      </c>
      <c r="B111" s="34">
        <v>0</v>
      </c>
      <c r="C111" s="34">
        <v>1652</v>
      </c>
      <c r="D111" s="43">
        <v>1652</v>
      </c>
      <c r="E111" s="39">
        <v>0</v>
      </c>
      <c r="F111" s="30"/>
    </row>
    <row r="112" spans="1:6" ht="13.5" thickBot="1">
      <c r="A112" s="27" t="s">
        <v>45</v>
      </c>
      <c r="B112" s="29">
        <f>SUM(B6+B34+B87+B95)</f>
        <v>893674</v>
      </c>
      <c r="C112" s="29">
        <f>SUM(C6+C34+C87+C95)</f>
        <v>989996.9</v>
      </c>
      <c r="D112" s="29">
        <f>D95+D87+D34+D6</f>
        <v>1058280.4999999998</v>
      </c>
      <c r="E112" s="29">
        <f>D112/C112*100</f>
        <v>106.89735493111137</v>
      </c>
      <c r="F112" s="30"/>
    </row>
    <row r="113" spans="1:6" ht="12.75">
      <c r="A113" s="77" t="s">
        <v>42</v>
      </c>
      <c r="B113" s="32">
        <v>0</v>
      </c>
      <c r="C113" s="32">
        <v>112407</v>
      </c>
      <c r="D113" s="78"/>
      <c r="E113" s="32"/>
      <c r="F113" s="30"/>
    </row>
    <row r="114" spans="1:6" ht="12.75">
      <c r="A114" s="79" t="s">
        <v>102</v>
      </c>
      <c r="B114" s="34">
        <v>250000</v>
      </c>
      <c r="C114" s="34">
        <v>0</v>
      </c>
      <c r="D114" s="40"/>
      <c r="E114" s="34"/>
      <c r="F114" s="30"/>
    </row>
    <row r="115" spans="1:6" ht="13.5" thickBot="1">
      <c r="A115" s="80" t="s">
        <v>103</v>
      </c>
      <c r="B115" s="44">
        <v>180000</v>
      </c>
      <c r="C115" s="44">
        <v>0</v>
      </c>
      <c r="D115" s="81"/>
      <c r="E115" s="44"/>
      <c r="F115" s="30"/>
    </row>
    <row r="116" spans="1:6" ht="13.5" thickBot="1">
      <c r="A116" s="27" t="s">
        <v>43</v>
      </c>
      <c r="B116" s="29">
        <f>SUM(B112:B115)</f>
        <v>1323674</v>
      </c>
      <c r="C116" s="29">
        <f>SUM(C112:C115)</f>
        <v>1102403.9</v>
      </c>
      <c r="D116" s="29">
        <f>D112+D113</f>
        <v>1058280.4999999998</v>
      </c>
      <c r="E116" s="29">
        <f>D116/C116*100</f>
        <v>95.99752867347439</v>
      </c>
      <c r="F116" s="30"/>
    </row>
    <row r="117" spans="4:5" ht="12.75">
      <c r="D117" s="13"/>
      <c r="E117" s="13"/>
    </row>
    <row r="118" spans="1:3" ht="12.75">
      <c r="A118" s="3"/>
      <c r="B118" s="3"/>
      <c r="C118" s="3"/>
    </row>
    <row r="119" ht="12.75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</sheetData>
  <sheetProtection/>
  <mergeCells count="3">
    <mergeCell ref="A4:A5"/>
    <mergeCell ref="A1:E2"/>
    <mergeCell ref="A55:A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Jan Mareš</cp:lastModifiedBy>
  <cp:lastPrinted>2008-10-14T09:28:35Z</cp:lastPrinted>
  <dcterms:created xsi:type="dcterms:W3CDTF">2002-04-08T12:47:06Z</dcterms:created>
  <dcterms:modified xsi:type="dcterms:W3CDTF">2009-04-20T15:06:04Z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42858903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ReviewingToolsShownOnce">
    <vt:lpwstr/>
  </property>
</Properties>
</file>