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3" sheetId="2" r:id="rId2"/>
  </sheets>
  <definedNames>
    <definedName name="_xlnm.Print_Area" localSheetId="0">'List1'!$A$1:$E$120</definedName>
  </definedNames>
  <calcPr fullCalcOnLoad="1"/>
</workbook>
</file>

<file path=xl/sharedStrings.xml><?xml version="1.0" encoding="utf-8"?>
<sst xmlns="http://schemas.openxmlformats.org/spreadsheetml/2006/main" count="121" uniqueCount="111">
  <si>
    <t>Upravený</t>
  </si>
  <si>
    <t>Skutečnost</t>
  </si>
  <si>
    <t>1111-daň z příj.fyz.osob ze závislé činn.</t>
  </si>
  <si>
    <t>1112-daň z příj.fyz.osob ze sam.výd.činn.</t>
  </si>
  <si>
    <t>1121-daň z příjmů právnických osob</t>
  </si>
  <si>
    <t>z toho :  odbor ekonomiky- povolení VHP</t>
  </si>
  <si>
    <r>
      <t xml:space="preserve">             </t>
    </r>
    <r>
      <rPr>
        <i/>
        <sz val="10"/>
        <rFont val="Arial CE"/>
        <family val="2"/>
      </rPr>
      <t>stavební úřad</t>
    </r>
  </si>
  <si>
    <r>
      <t xml:space="preserve">             </t>
    </r>
    <r>
      <rPr>
        <i/>
        <sz val="10"/>
        <rFont val="Arial CE"/>
        <family val="2"/>
      </rPr>
      <t>živnostenský úřad</t>
    </r>
  </si>
  <si>
    <t>1333-popl.za ukládání odpadů</t>
  </si>
  <si>
    <t>1337-poplatek za komunální odpad</t>
  </si>
  <si>
    <t>1341-poplatek ze psů</t>
  </si>
  <si>
    <t>1344-poplatek ze vstupného</t>
  </si>
  <si>
    <t>1347-poplatek za provozovaný VHP</t>
  </si>
  <si>
    <t>1211-daň z přidané hodnoty</t>
  </si>
  <si>
    <t>1511-daň z nemovitosti</t>
  </si>
  <si>
    <t>2111-příjmy z vlastní činnosti celkem</t>
  </si>
  <si>
    <r>
      <t xml:space="preserve">            </t>
    </r>
    <r>
      <rPr>
        <i/>
        <sz val="10"/>
        <rFont val="Arial CE"/>
        <family val="2"/>
      </rPr>
      <t>Městské policie - ochrana objektů</t>
    </r>
  </si>
  <si>
    <t>2131-pozemky k podnikání</t>
  </si>
  <si>
    <t xml:space="preserve">        zahrád.kolonie+zahrádky</t>
  </si>
  <si>
    <t>2133-movité věci - Domovní správci</t>
  </si>
  <si>
    <t xml:space="preserve">        nájemní smlouva TEPLO s.r.o.</t>
  </si>
  <si>
    <t xml:space="preserve">        SSZ s.r.o. - movitý majetek</t>
  </si>
  <si>
    <t>2122-odvody příspěvkových organizací</t>
  </si>
  <si>
    <t>2141-příjmy z úroků</t>
  </si>
  <si>
    <t>2142-příjmy z podílu na zisku a dividend</t>
  </si>
  <si>
    <t>2420-splátky půjček od organizací</t>
  </si>
  <si>
    <t>2460-splátky půjček od obyvatel - FRM</t>
  </si>
  <si>
    <t>2321-neinvestiční dary</t>
  </si>
  <si>
    <t>Třída 3  -  kapitálové  příjmy  celkem</t>
  </si>
  <si>
    <t>3111-prodej pozemků</t>
  </si>
  <si>
    <t>3112-prodej nemovitostí - domů</t>
  </si>
  <si>
    <t>Třída 4 - přijaté dotace celkem</t>
  </si>
  <si>
    <t>4112-dotace v rámci souhrn.dotač.vztahu</t>
  </si>
  <si>
    <t>4121-neinvestič.dotace od obcí</t>
  </si>
  <si>
    <t>4118-neinvestič.dotace z Národního fondu</t>
  </si>
  <si>
    <t>4132-převody z vlastních fondů</t>
  </si>
  <si>
    <t>1113-daň z pří.fyz.osob z kapitál.výnosů</t>
  </si>
  <si>
    <t>3113-prodej HIM</t>
  </si>
  <si>
    <t>4111-neinvestiční dotace ze SR</t>
  </si>
  <si>
    <t xml:space="preserve">      Podkrušnohorský zoopark</t>
  </si>
  <si>
    <t xml:space="preserve">      Technické služby města CV</t>
  </si>
  <si>
    <t>2324-přijaté nekapitál.příspěvky a náhrady</t>
  </si>
  <si>
    <t>4113-neinvestič.dotace ze státních fondů</t>
  </si>
  <si>
    <t>1345-popl. z ubytovací kapacity</t>
  </si>
  <si>
    <t>1342-pobytové poplatky</t>
  </si>
  <si>
    <t>1361-správní poplatky celkem</t>
  </si>
  <si>
    <t>1343-popl.z veřejného prostranství</t>
  </si>
  <si>
    <t>1351-výtěžek z výher.hracích přístrojů</t>
  </si>
  <si>
    <t>Třída 2 - nedaňové příjmy celkem</t>
  </si>
  <si>
    <t>Třída 1 - daňové příjmy celkem</t>
  </si>
  <si>
    <t>213-příjmy z pronájmu majetku celkem</t>
  </si>
  <si>
    <t>2132-nebytové prostory</t>
  </si>
  <si>
    <t xml:space="preserve">        odbor SMM - reklama</t>
  </si>
  <si>
    <t xml:space="preserve">        SKZ s.r.o. - movitý majetek</t>
  </si>
  <si>
    <t>4122-neinvestiční dotace od krajů</t>
  </si>
  <si>
    <t>Financování</t>
  </si>
  <si>
    <t>PŘÍJMY  CELKEM  :</t>
  </si>
  <si>
    <t>1122-daň z příjmů práv. osob za obce</t>
  </si>
  <si>
    <t>P Ř Í J M Y /bez financování/   :</t>
  </si>
  <si>
    <t>3121 - investiční dary</t>
  </si>
  <si>
    <t xml:space="preserve">       honitba Strážky</t>
  </si>
  <si>
    <r>
      <t xml:space="preserve">       </t>
    </r>
    <r>
      <rPr>
        <i/>
        <sz val="10"/>
        <rFont val="Arial CE"/>
        <family val="2"/>
      </rPr>
      <t xml:space="preserve">odbor školství a kultury - reklama </t>
    </r>
  </si>
  <si>
    <t>4213-investiční dotace ze státních fondů</t>
  </si>
  <si>
    <t>1334,5-odvody za odnětí zem. a lesní půdy</t>
  </si>
  <si>
    <t xml:space="preserve">        odbor DaSČ - reklama</t>
  </si>
  <si>
    <r>
      <t xml:space="preserve">       </t>
    </r>
    <r>
      <rPr>
        <i/>
        <sz val="10"/>
        <rFont val="Arial CE"/>
        <family val="2"/>
      </rPr>
      <t>OSMM-zasedací místnosti</t>
    </r>
  </si>
  <si>
    <t xml:space="preserve">        movité věci OSMM</t>
  </si>
  <si>
    <t xml:space="preserve">        -prodej nemovitostí - bytů</t>
  </si>
  <si>
    <t>221+222+231+232-ost.nedaň.příj.celkem (prodej+sankce)</t>
  </si>
  <si>
    <t xml:space="preserve">Schválený </t>
  </si>
  <si>
    <t>%</t>
  </si>
  <si>
    <t>čerpání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</si>
  <si>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</si>
  <si>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OSMM-zneškodnění odpadů EKO-KOM a.s.</t>
  </si>
  <si>
    <t xml:space="preserve">          OE - poskytování informací</t>
  </si>
  <si>
    <t xml:space="preserve">            OKT - poskytování informací</t>
  </si>
  <si>
    <t xml:space="preserve">          Odbor dopravy a správních činností</t>
  </si>
  <si>
    <t xml:space="preserve">            Odbor soc.věcí a zdravotnictví</t>
  </si>
  <si>
    <t xml:space="preserve">           Živnostenský úřad</t>
  </si>
  <si>
    <t xml:space="preserve">           Příjmy za prodej dřeva</t>
  </si>
  <si>
    <r>
      <t xml:space="preserve">            </t>
    </r>
    <r>
      <rPr>
        <i/>
        <sz val="10"/>
        <rFont val="Arial CE"/>
        <family val="2"/>
      </rPr>
      <t>Záležitosti kultury</t>
    </r>
  </si>
  <si>
    <t xml:space="preserve">          Odbor životního prostředí</t>
  </si>
  <si>
    <t xml:space="preserve">             odbor živ.prostředí</t>
  </si>
  <si>
    <t xml:space="preserve">        DRUH    PŘÍJMŮ </t>
  </si>
  <si>
    <t xml:space="preserve">             odbor dopravy a správních činností </t>
  </si>
  <si>
    <t xml:space="preserve">             odbor kancelář tajemníka </t>
  </si>
  <si>
    <t xml:space="preserve">1701-nerozúčtované, neidentifik. daňové příjmy </t>
  </si>
  <si>
    <t xml:space="preserve"> </t>
  </si>
  <si>
    <t xml:space="preserve">z toho : Školkovné (min. roky) </t>
  </si>
  <si>
    <t>4218-investiční převody z Národního fondu</t>
  </si>
  <si>
    <t>4116 - ostatní neinvestiční dotace</t>
  </si>
  <si>
    <t>4216- ostatní investiční dotace</t>
  </si>
  <si>
    <t>rozpočet r. 2006</t>
  </si>
  <si>
    <t>Financování :  42.215.000,-- Kč</t>
  </si>
  <si>
    <t xml:space="preserve">                     12.700.000,-- Kč    Fond rozvoje města</t>
  </si>
  <si>
    <t xml:space="preserve">                     25.000.000,-- Kč    Fond oprav města</t>
  </si>
  <si>
    <t xml:space="preserve">                       4.515.000,-- Kč    Sociální fond</t>
  </si>
  <si>
    <t xml:space="preserve">          ORaIM</t>
  </si>
  <si>
    <t>2451-splátky PZOO</t>
  </si>
  <si>
    <t xml:space="preserve">             OSMM- poskytování služeb</t>
  </si>
  <si>
    <t xml:space="preserve">             Odbor dopravy a správních činností - řidičské oprávnění</t>
  </si>
  <si>
    <t xml:space="preserve">           Odbor informatiky</t>
  </si>
  <si>
    <r>
      <t xml:space="preserve">            OKP - úsek tiskový</t>
    </r>
    <r>
      <rPr>
        <i/>
        <sz val="10"/>
        <rFont val="Arial CE"/>
        <family val="2"/>
      </rPr>
      <t xml:space="preserve"> - CV noviny</t>
    </r>
  </si>
  <si>
    <t xml:space="preserve">          JSDH </t>
  </si>
  <si>
    <t>4211- investiční přijaté dotace ze SR</t>
  </si>
  <si>
    <t>3201 - prodej CP Severočeské doly a.s.</t>
  </si>
  <si>
    <t xml:space="preserve">                                                              TABULKA   č.  1   -  PLNÉNÍ   PŘÍJMŮ   za  rok  2006   (v tis. Kč)</t>
  </si>
  <si>
    <t>k 31.12.2006</t>
  </si>
  <si>
    <r>
      <t xml:space="preserve">             </t>
    </r>
    <r>
      <rPr>
        <i/>
        <sz val="10"/>
        <rFont val="Arial CE"/>
        <family val="2"/>
      </rPr>
      <t>OSMM-služby</t>
    </r>
  </si>
  <si>
    <t>4152-neinv. dotace</t>
  </si>
  <si>
    <t>4222-inv.dotace od krajů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</si>
</sst>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\ _K_č"/>
    <numFmt numFmtId="166" formatCode="0.0"/>
    <numFmt numFmtId="167" formatCode="#,##0.0\ &quot;Kč&quot;"/>
  </numFmts>
  <fonts count="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2" fillId="0" borderId="3" xfId="0" applyFon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3" fillId="0" borderId="6" xfId="0" applyFont="1" applyBorder="1" applyAlignment="1">
      <alignment/>
    </xf>
    <xf numFmtId="164" fontId="0" fillId="0" borderId="6" xfId="0" applyNumberFormat="1" applyBorder="1" applyAlignment="1">
      <alignment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7" xfId="0" applyFont="1" applyBorder="1" applyAlignment="1">
      <alignment/>
    </xf>
    <xf numFmtId="164" fontId="0" fillId="0" borderId="7" xfId="0" applyNumberFormat="1" applyBorder="1" applyAlignment="1">
      <alignment/>
    </xf>
    <xf numFmtId="0" fontId="3" fillId="0" borderId="7" xfId="0" applyFont="1" applyBorder="1" applyAlignment="1">
      <alignment/>
    </xf>
    <xf numFmtId="0" fontId="1" fillId="2" borderId="8" xfId="0" applyFont="1" applyFill="1" applyBorder="1" applyAlignment="1">
      <alignment/>
    </xf>
    <xf numFmtId="164" fontId="1" fillId="2" borderId="8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0" fillId="0" borderId="5" xfId="0" applyBorder="1" applyAlignment="1">
      <alignment/>
    </xf>
    <xf numFmtId="0" fontId="1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4" fontId="1" fillId="0" borderId="8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4" xfId="0" applyFont="1" applyBorder="1" applyAlignment="1">
      <alignment/>
    </xf>
    <xf numFmtId="164" fontId="1" fillId="2" borderId="9" xfId="0" applyNumberFormat="1" applyFont="1" applyFill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6" fontId="0" fillId="0" borderId="5" xfId="0" applyNumberFormat="1" applyFont="1" applyBorder="1" applyAlignment="1">
      <alignment/>
    </xf>
    <xf numFmtId="166" fontId="0" fillId="0" borderId="4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6" fontId="0" fillId="0" borderId="6" xfId="0" applyNumberFormat="1" applyFont="1" applyBorder="1" applyAlignment="1">
      <alignment/>
    </xf>
    <xf numFmtId="164" fontId="0" fillId="0" borderId="4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6" fillId="0" borderId="4" xfId="0" applyFont="1" applyBorder="1" applyAlignment="1">
      <alignment/>
    </xf>
    <xf numFmtId="0" fontId="1" fillId="2" borderId="16" xfId="0" applyFont="1" applyFill="1" applyBorder="1" applyAlignment="1">
      <alignment/>
    </xf>
    <xf numFmtId="164" fontId="1" fillId="2" borderId="17" xfId="0" applyNumberFormat="1" applyFont="1" applyFill="1" applyBorder="1" applyAlignment="1">
      <alignment/>
    </xf>
    <xf numFmtId="164" fontId="1" fillId="2" borderId="18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7" xfId="0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8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 horizontal="left"/>
    </xf>
    <xf numFmtId="164" fontId="0" fillId="0" borderId="14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6" fontId="0" fillId="0" borderId="7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26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0"/>
  <sheetViews>
    <sheetView tabSelected="1" view="pageBreakPreview" zoomScaleSheetLayoutView="100" workbookViewId="0" topLeftCell="A27">
      <selection activeCell="E44" sqref="E44"/>
    </sheetView>
  </sheetViews>
  <sheetFormatPr defaultColWidth="9.00390625" defaultRowHeight="12.75" zeroHeight="1"/>
  <cols>
    <col min="1" max="1" width="48.875" style="0" customWidth="1"/>
    <col min="2" max="2" width="17.625" style="0" customWidth="1"/>
    <col min="3" max="3" width="18.75390625" style="0" customWidth="1"/>
    <col min="4" max="4" width="16.75390625" style="0" customWidth="1"/>
    <col min="5" max="5" width="14.00390625" style="0" customWidth="1"/>
    <col min="6" max="6" width="9.625" style="0" customWidth="1"/>
    <col min="256" max="16384" width="18.375" style="0" customWidth="1"/>
  </cols>
  <sheetData>
    <row r="1" spans="1:6" ht="12.75" customHeight="1">
      <c r="A1" s="71" t="s">
        <v>106</v>
      </c>
      <c r="B1" s="72"/>
      <c r="C1" s="72"/>
      <c r="D1" s="72"/>
      <c r="E1" s="73"/>
      <c r="F1" s="34"/>
    </row>
    <row r="2" spans="1:6" ht="13.5" customHeight="1" thickBot="1">
      <c r="A2" s="74"/>
      <c r="B2" s="75"/>
      <c r="C2" s="75"/>
      <c r="D2" s="75"/>
      <c r="E2" s="76"/>
      <c r="F2" s="34"/>
    </row>
    <row r="3" spans="1:4" ht="13.5" thickBot="1">
      <c r="A3" s="1"/>
      <c r="B3" s="1"/>
      <c r="C3" s="1"/>
      <c r="D3" s="30"/>
    </row>
    <row r="4" spans="1:5" s="23" customFormat="1" ht="12.75">
      <c r="A4" s="69" t="s">
        <v>83</v>
      </c>
      <c r="B4" s="22" t="s">
        <v>69</v>
      </c>
      <c r="C4" s="27" t="s">
        <v>0</v>
      </c>
      <c r="D4" s="27" t="s">
        <v>1</v>
      </c>
      <c r="E4" s="27" t="s">
        <v>70</v>
      </c>
    </row>
    <row r="5" spans="1:5" s="23" customFormat="1" ht="13.5" thickBot="1">
      <c r="A5" s="70"/>
      <c r="B5" s="24" t="s">
        <v>92</v>
      </c>
      <c r="C5" s="28" t="s">
        <v>92</v>
      </c>
      <c r="D5" s="28" t="s">
        <v>107</v>
      </c>
      <c r="E5" s="28" t="s">
        <v>71</v>
      </c>
    </row>
    <row r="6" spans="1:5" ht="13.5" thickBot="1">
      <c r="A6" s="17" t="s">
        <v>49</v>
      </c>
      <c r="B6" s="44">
        <f>SUM(B7:B13)+SUM(B20:B31)</f>
        <v>477872</v>
      </c>
      <c r="C6" s="44">
        <f>SUM(C7:C13)+SUM(C20:C31)</f>
        <v>510937</v>
      </c>
      <c r="D6" s="18">
        <f>SUM(D7:D13)+SUM(D20:D31)</f>
        <v>546734.4</v>
      </c>
      <c r="E6" s="18">
        <f>D6/C6*100</f>
        <v>107.00622581649012</v>
      </c>
    </row>
    <row r="7" spans="1:5" ht="12.75">
      <c r="A7" s="12" t="s">
        <v>2</v>
      </c>
      <c r="B7" s="7">
        <v>100669</v>
      </c>
      <c r="C7" s="53">
        <v>100669</v>
      </c>
      <c r="D7" s="49">
        <v>102534.3</v>
      </c>
      <c r="E7" s="8">
        <f>D7/C7*100</f>
        <v>101.85290407175994</v>
      </c>
    </row>
    <row r="8" spans="1:7" ht="12.75">
      <c r="A8" s="4" t="s">
        <v>3</v>
      </c>
      <c r="B8" s="8">
        <v>37013</v>
      </c>
      <c r="C8" s="25">
        <v>32013</v>
      </c>
      <c r="D8" s="25">
        <v>31035.9</v>
      </c>
      <c r="E8" s="8">
        <f aca="true" t="shared" si="0" ref="E8:E35">D8/C8*100</f>
        <v>96.94780245525256</v>
      </c>
      <c r="F8" s="77"/>
      <c r="G8" s="33"/>
    </row>
    <row r="9" spans="1:6" ht="12.75">
      <c r="A9" s="4" t="s">
        <v>36</v>
      </c>
      <c r="B9" s="8">
        <v>6805</v>
      </c>
      <c r="C9" s="25">
        <v>6805</v>
      </c>
      <c r="D9" s="25">
        <v>6327.6</v>
      </c>
      <c r="E9" s="8">
        <f t="shared" si="0"/>
        <v>92.9845701689934</v>
      </c>
      <c r="F9" s="77"/>
    </row>
    <row r="10" spans="1:5" ht="12.75">
      <c r="A10" s="4" t="s">
        <v>4</v>
      </c>
      <c r="B10" s="8">
        <v>85219</v>
      </c>
      <c r="C10" s="25">
        <v>101417</v>
      </c>
      <c r="D10" s="25">
        <v>117149.8</v>
      </c>
      <c r="E10" s="8">
        <f t="shared" si="0"/>
        <v>115.51298105840245</v>
      </c>
    </row>
    <row r="11" spans="1:5" ht="12.75">
      <c r="A11" s="4" t="s">
        <v>57</v>
      </c>
      <c r="B11" s="8">
        <v>0</v>
      </c>
      <c r="C11" s="25">
        <v>18800</v>
      </c>
      <c r="D11" s="25">
        <v>18799.8</v>
      </c>
      <c r="E11" s="8">
        <v>100</v>
      </c>
    </row>
    <row r="12" spans="1:5" ht="12.75">
      <c r="A12" s="4" t="s">
        <v>13</v>
      </c>
      <c r="B12" s="8">
        <v>170476</v>
      </c>
      <c r="C12" s="25">
        <v>170476</v>
      </c>
      <c r="D12" s="25">
        <v>183670.7</v>
      </c>
      <c r="E12" s="8">
        <f t="shared" si="0"/>
        <v>107.73991646918041</v>
      </c>
    </row>
    <row r="13" spans="1:5" ht="12.75">
      <c r="A13" s="13" t="s">
        <v>45</v>
      </c>
      <c r="B13" s="45">
        <f>SUM(B14:B19)</f>
        <v>22709</v>
      </c>
      <c r="C13" s="45">
        <f>SUM(C14:C19)</f>
        <v>22809</v>
      </c>
      <c r="D13" s="45">
        <f>SUM(D14:D19)</f>
        <v>24762.399999999998</v>
      </c>
      <c r="E13" s="8">
        <f t="shared" si="0"/>
        <v>108.56416326888507</v>
      </c>
    </row>
    <row r="14" spans="1:5" ht="12.75">
      <c r="A14" s="12" t="s">
        <v>5</v>
      </c>
      <c r="B14" s="8">
        <v>7000</v>
      </c>
      <c r="C14" s="25">
        <v>7000</v>
      </c>
      <c r="D14" s="49">
        <v>7892</v>
      </c>
      <c r="E14" s="8">
        <f t="shared" si="0"/>
        <v>112.74285714285715</v>
      </c>
    </row>
    <row r="15" spans="1:7" ht="12.75">
      <c r="A15" s="12" t="s">
        <v>84</v>
      </c>
      <c r="B15" s="8">
        <v>12000</v>
      </c>
      <c r="C15" s="25">
        <v>12000</v>
      </c>
      <c r="D15" s="49">
        <v>13049.8</v>
      </c>
      <c r="E15" s="8">
        <f t="shared" si="0"/>
        <v>108.74833333333333</v>
      </c>
      <c r="F15" s="77" t="s">
        <v>72</v>
      </c>
      <c r="G15" s="35"/>
    </row>
    <row r="16" spans="1:5" ht="12.75">
      <c r="A16" s="5" t="s">
        <v>6</v>
      </c>
      <c r="B16" s="8">
        <v>500</v>
      </c>
      <c r="C16" s="25">
        <v>500</v>
      </c>
      <c r="D16" s="25">
        <v>529.3</v>
      </c>
      <c r="E16" s="8">
        <f t="shared" si="0"/>
        <v>105.86</v>
      </c>
    </row>
    <row r="17" spans="1:5" ht="12.75">
      <c r="A17" s="4" t="s">
        <v>82</v>
      </c>
      <c r="B17" s="8">
        <v>269</v>
      </c>
      <c r="C17" s="25">
        <v>369</v>
      </c>
      <c r="D17" s="25">
        <v>416.2</v>
      </c>
      <c r="E17" s="8">
        <f t="shared" si="0"/>
        <v>112.79132791327913</v>
      </c>
    </row>
    <row r="18" spans="1:5" ht="12.75">
      <c r="A18" s="5" t="s">
        <v>7</v>
      </c>
      <c r="B18" s="8">
        <v>2040</v>
      </c>
      <c r="C18" s="25">
        <v>2040</v>
      </c>
      <c r="D18" s="25">
        <v>1851</v>
      </c>
      <c r="E18" s="8">
        <f t="shared" si="0"/>
        <v>90.73529411764706</v>
      </c>
    </row>
    <row r="19" spans="1:5" ht="12.75">
      <c r="A19" s="12" t="s">
        <v>85</v>
      </c>
      <c r="B19" s="8">
        <v>900</v>
      </c>
      <c r="C19" s="25">
        <v>900</v>
      </c>
      <c r="D19" s="25">
        <v>1024.1</v>
      </c>
      <c r="E19" s="8">
        <f t="shared" si="0"/>
        <v>113.78888888888888</v>
      </c>
    </row>
    <row r="20" spans="1:5" ht="12.75">
      <c r="A20" s="4" t="s">
        <v>8</v>
      </c>
      <c r="B20" s="8">
        <v>2500</v>
      </c>
      <c r="C20" s="25">
        <v>2500</v>
      </c>
      <c r="D20" s="25">
        <v>1461.8</v>
      </c>
      <c r="E20" s="8">
        <f t="shared" si="0"/>
        <v>58.472</v>
      </c>
    </row>
    <row r="21" spans="1:5" ht="12.75">
      <c r="A21" s="4" t="s">
        <v>63</v>
      </c>
      <c r="B21" s="8">
        <v>50</v>
      </c>
      <c r="C21" s="25">
        <v>50</v>
      </c>
      <c r="D21" s="25">
        <v>46.3</v>
      </c>
      <c r="E21" s="8">
        <f t="shared" si="0"/>
        <v>92.6</v>
      </c>
    </row>
    <row r="22" spans="1:5" ht="12.75">
      <c r="A22" s="4" t="s">
        <v>9</v>
      </c>
      <c r="B22" s="8">
        <v>19502</v>
      </c>
      <c r="C22" s="25">
        <v>19502</v>
      </c>
      <c r="D22" s="25">
        <v>19308.3</v>
      </c>
      <c r="E22" s="8">
        <f t="shared" si="0"/>
        <v>99.00676853656036</v>
      </c>
    </row>
    <row r="23" spans="1:5" ht="12.75">
      <c r="A23" s="4" t="s">
        <v>10</v>
      </c>
      <c r="B23" s="8">
        <v>3000</v>
      </c>
      <c r="C23" s="25">
        <v>3000</v>
      </c>
      <c r="D23" s="25">
        <v>2879</v>
      </c>
      <c r="E23" s="8">
        <f>D23/C23*100</f>
        <v>95.96666666666667</v>
      </c>
    </row>
    <row r="24" spans="1:5" ht="12.75">
      <c r="A24" s="4" t="s">
        <v>44</v>
      </c>
      <c r="B24" s="8">
        <v>100</v>
      </c>
      <c r="C24" s="25">
        <v>100</v>
      </c>
      <c r="D24" s="25">
        <v>316</v>
      </c>
      <c r="E24" s="8">
        <f t="shared" si="0"/>
        <v>316</v>
      </c>
    </row>
    <row r="25" spans="1:5" ht="12.75">
      <c r="A25" s="4" t="s">
        <v>46</v>
      </c>
      <c r="B25" s="8">
        <v>3500</v>
      </c>
      <c r="C25" s="25">
        <v>800</v>
      </c>
      <c r="D25" s="25">
        <v>972.1</v>
      </c>
      <c r="E25" s="8">
        <f t="shared" si="0"/>
        <v>121.5125</v>
      </c>
    </row>
    <row r="26" spans="1:5" ht="12.75">
      <c r="A26" s="4" t="s">
        <v>11</v>
      </c>
      <c r="B26" s="8">
        <v>100</v>
      </c>
      <c r="C26" s="25">
        <v>100</v>
      </c>
      <c r="D26" s="25">
        <v>106.3</v>
      </c>
      <c r="E26" s="8">
        <f>D26/C26*100</f>
        <v>106.3</v>
      </c>
    </row>
    <row r="27" spans="1:5" ht="12.75">
      <c r="A27" s="4" t="s">
        <v>43</v>
      </c>
      <c r="B27" s="8">
        <v>130</v>
      </c>
      <c r="C27" s="25">
        <v>130</v>
      </c>
      <c r="D27" s="25">
        <v>85.6</v>
      </c>
      <c r="E27" s="8">
        <f t="shared" si="0"/>
        <v>65.84615384615384</v>
      </c>
    </row>
    <row r="28" spans="1:5" ht="12.75">
      <c r="A28" s="4" t="s">
        <v>12</v>
      </c>
      <c r="B28" s="8">
        <v>7000</v>
      </c>
      <c r="C28" s="25">
        <v>7500</v>
      </c>
      <c r="D28" s="55">
        <v>8780.2</v>
      </c>
      <c r="E28" s="8">
        <f t="shared" si="0"/>
        <v>117.06933333333333</v>
      </c>
    </row>
    <row r="29" spans="1:5" ht="12.75">
      <c r="A29" s="4" t="s">
        <v>47</v>
      </c>
      <c r="B29" s="8">
        <v>3500</v>
      </c>
      <c r="C29" s="25">
        <v>4000</v>
      </c>
      <c r="D29" s="25">
        <v>4208.1</v>
      </c>
      <c r="E29" s="8">
        <f t="shared" si="0"/>
        <v>105.2025</v>
      </c>
    </row>
    <row r="30" spans="1:5" ht="12.75">
      <c r="A30" s="14" t="s">
        <v>14</v>
      </c>
      <c r="B30" s="8">
        <v>15399</v>
      </c>
      <c r="C30" s="25">
        <v>19666</v>
      </c>
      <c r="D30" s="50">
        <v>23315.7</v>
      </c>
      <c r="E30" s="8">
        <f>D30/C30*100</f>
        <v>118.5584257093461</v>
      </c>
    </row>
    <row r="31" spans="1:5" ht="13.5" thickBot="1">
      <c r="A31" s="14" t="s">
        <v>86</v>
      </c>
      <c r="B31" s="11">
        <v>200</v>
      </c>
      <c r="C31" s="56">
        <v>600</v>
      </c>
      <c r="D31" s="50">
        <v>974.5</v>
      </c>
      <c r="E31" s="8">
        <f t="shared" si="0"/>
        <v>162.41666666666669</v>
      </c>
    </row>
    <row r="32" spans="1:5" ht="13.5" thickBot="1">
      <c r="A32" s="20" t="s">
        <v>48</v>
      </c>
      <c r="B32" s="18">
        <f>B33+B54+SUM(B70:B77)</f>
        <v>34683</v>
      </c>
      <c r="C32" s="18">
        <f>C33+C54+SUM(C70:C78)</f>
        <v>46372</v>
      </c>
      <c r="D32" s="18">
        <f>D33+D54+SUM(D70:D72)+SUM(D73:D78)</f>
        <v>50408.100000000006</v>
      </c>
      <c r="E32" s="18">
        <f>D32/C32*100</f>
        <v>108.7037436384025</v>
      </c>
    </row>
    <row r="33" spans="1:5" ht="12.75">
      <c r="A33" s="6" t="s">
        <v>15</v>
      </c>
      <c r="B33" s="84">
        <f>SUM(B34:B35)+SUM(B36:B49)</f>
        <v>3484</v>
      </c>
      <c r="C33" s="37">
        <f>SUM(C34:C35)+SUM(C36:C49)</f>
        <v>4874</v>
      </c>
      <c r="D33" s="37">
        <f>SUM(D34:D35)+SUM(D36:D51)</f>
        <v>6028.3</v>
      </c>
      <c r="E33" s="80">
        <f t="shared" si="0"/>
        <v>123.68280672958556</v>
      </c>
    </row>
    <row r="34" spans="1:5" ht="12.75">
      <c r="A34" s="4" t="s">
        <v>88</v>
      </c>
      <c r="B34" s="85">
        <v>0</v>
      </c>
      <c r="C34" s="50">
        <v>0</v>
      </c>
      <c r="D34" s="25">
        <v>0</v>
      </c>
      <c r="E34" s="81">
        <v>0</v>
      </c>
    </row>
    <row r="35" spans="1:5" ht="12.75">
      <c r="A35" s="64" t="s">
        <v>80</v>
      </c>
      <c r="B35" s="85">
        <v>250</v>
      </c>
      <c r="C35" s="50">
        <v>610</v>
      </c>
      <c r="D35" s="50">
        <v>590.5</v>
      </c>
      <c r="E35" s="82">
        <f t="shared" si="0"/>
        <v>96.80327868852459</v>
      </c>
    </row>
    <row r="36" spans="1:5" ht="12.75">
      <c r="A36" s="5" t="s">
        <v>108</v>
      </c>
      <c r="B36" s="86">
        <v>0</v>
      </c>
      <c r="C36" s="8">
        <v>0</v>
      </c>
      <c r="D36" s="52">
        <v>336.9</v>
      </c>
      <c r="E36" s="38">
        <v>0</v>
      </c>
    </row>
    <row r="37" spans="1:5" ht="12.75">
      <c r="A37" s="4" t="s">
        <v>73</v>
      </c>
      <c r="B37" s="86">
        <v>1000</v>
      </c>
      <c r="C37" s="8">
        <v>1000</v>
      </c>
      <c r="D37" s="49">
        <v>1313.9</v>
      </c>
      <c r="E37" s="38">
        <f>D37/C37*100</f>
        <v>131.39000000000001</v>
      </c>
    </row>
    <row r="38" spans="1:5" ht="12.75">
      <c r="A38" s="12" t="s">
        <v>99</v>
      </c>
      <c r="B38" s="86">
        <v>0</v>
      </c>
      <c r="C38" s="8">
        <v>300</v>
      </c>
      <c r="D38" s="51">
        <v>350.3</v>
      </c>
      <c r="E38" s="38">
        <f>D38/C38*100</f>
        <v>116.76666666666667</v>
      </c>
    </row>
    <row r="39" spans="1:5" ht="12.75">
      <c r="A39" s="21" t="s">
        <v>16</v>
      </c>
      <c r="B39" s="86">
        <v>1600</v>
      </c>
      <c r="C39" s="8">
        <v>1700</v>
      </c>
      <c r="D39" s="49">
        <v>2023.1</v>
      </c>
      <c r="E39" s="38">
        <f aca="true" t="shared" si="1" ref="E39:E76">D39/C39*100</f>
        <v>119.00588235294116</v>
      </c>
    </row>
    <row r="40" spans="1:5" ht="12.75">
      <c r="A40" s="12" t="s">
        <v>77</v>
      </c>
      <c r="B40" s="86">
        <v>0</v>
      </c>
      <c r="C40" s="8">
        <v>0</v>
      </c>
      <c r="D40" s="52">
        <v>16.9</v>
      </c>
      <c r="E40" s="38">
        <v>0</v>
      </c>
    </row>
    <row r="41" spans="1:5" ht="12.75">
      <c r="A41" s="5" t="s">
        <v>102</v>
      </c>
      <c r="B41" s="86">
        <v>430</v>
      </c>
      <c r="C41" s="8">
        <v>650</v>
      </c>
      <c r="D41" s="52">
        <v>560.9</v>
      </c>
      <c r="E41" s="38">
        <f t="shared" si="1"/>
        <v>86.29230769230769</v>
      </c>
    </row>
    <row r="42" spans="1:5" ht="12.75">
      <c r="A42" s="4" t="s">
        <v>75</v>
      </c>
      <c r="B42" s="86">
        <v>200</v>
      </c>
      <c r="C42" s="8">
        <v>200</v>
      </c>
      <c r="D42" s="52">
        <v>173.1</v>
      </c>
      <c r="E42" s="38">
        <f>D42/C42*100</f>
        <v>86.55</v>
      </c>
    </row>
    <row r="43" spans="1:5" ht="12.75">
      <c r="A43" s="4" t="s">
        <v>78</v>
      </c>
      <c r="B43" s="86">
        <v>2</v>
      </c>
      <c r="C43" s="8">
        <v>2</v>
      </c>
      <c r="D43" s="52">
        <v>6.9</v>
      </c>
      <c r="E43" s="38">
        <f t="shared" si="1"/>
        <v>345</v>
      </c>
    </row>
    <row r="44" spans="1:5" ht="12.75">
      <c r="A44" s="4" t="s">
        <v>101</v>
      </c>
      <c r="B44" s="86">
        <v>0</v>
      </c>
      <c r="C44" s="8">
        <v>0</v>
      </c>
      <c r="D44" s="52">
        <v>21.9</v>
      </c>
      <c r="E44" s="38">
        <v>0</v>
      </c>
    </row>
    <row r="45" spans="1:5" ht="12.75">
      <c r="A45" s="4" t="s">
        <v>79</v>
      </c>
      <c r="B45" s="86">
        <v>0</v>
      </c>
      <c r="C45" s="8">
        <v>0</v>
      </c>
      <c r="D45" s="52">
        <v>0.3</v>
      </c>
      <c r="E45" s="38">
        <v>0</v>
      </c>
    </row>
    <row r="46" spans="1:5" ht="12.75">
      <c r="A46" s="4" t="s">
        <v>76</v>
      </c>
      <c r="B46" s="86">
        <v>1</v>
      </c>
      <c r="C46" s="8">
        <v>11</v>
      </c>
      <c r="D46" s="83">
        <v>0.2</v>
      </c>
      <c r="E46" s="38">
        <f>D46/C46*100</f>
        <v>1.8181818181818183</v>
      </c>
    </row>
    <row r="47" spans="1:5" ht="12.75">
      <c r="A47" s="58" t="s">
        <v>100</v>
      </c>
      <c r="B47" s="86">
        <v>0</v>
      </c>
      <c r="C47" s="8">
        <v>400</v>
      </c>
      <c r="D47" s="83">
        <v>559.1</v>
      </c>
      <c r="E47" s="65">
        <v>0</v>
      </c>
    </row>
    <row r="48" spans="1:5" ht="12.75">
      <c r="A48" s="4" t="s">
        <v>81</v>
      </c>
      <c r="B48" s="86">
        <v>1</v>
      </c>
      <c r="C48" s="8">
        <v>1</v>
      </c>
      <c r="D48" s="83">
        <v>0</v>
      </c>
      <c r="E48" s="65">
        <v>0</v>
      </c>
    </row>
    <row r="49" spans="1:5" ht="12.75">
      <c r="A49" s="14" t="s">
        <v>97</v>
      </c>
      <c r="B49" s="86">
        <v>0</v>
      </c>
      <c r="C49" s="8">
        <v>0</v>
      </c>
      <c r="D49" s="83">
        <v>71</v>
      </c>
      <c r="E49" s="65">
        <v>0</v>
      </c>
    </row>
    <row r="50" spans="1:5" ht="13.5" thickBot="1">
      <c r="A50" s="14" t="s">
        <v>103</v>
      </c>
      <c r="B50" s="85">
        <v>0</v>
      </c>
      <c r="C50" s="11">
        <v>0</v>
      </c>
      <c r="D50" s="83">
        <v>3.3</v>
      </c>
      <c r="E50" s="65">
        <v>0</v>
      </c>
    </row>
    <row r="51" spans="1:5" ht="13.5" thickBot="1">
      <c r="A51" s="10" t="s">
        <v>74</v>
      </c>
      <c r="B51" s="66">
        <v>0</v>
      </c>
      <c r="C51" s="87">
        <v>0</v>
      </c>
      <c r="D51" s="54">
        <v>0</v>
      </c>
      <c r="E51" s="66">
        <v>0</v>
      </c>
    </row>
    <row r="52" spans="1:5" ht="12.75">
      <c r="A52" s="69" t="s">
        <v>83</v>
      </c>
      <c r="B52" s="22" t="s">
        <v>69</v>
      </c>
      <c r="C52" s="27" t="s">
        <v>0</v>
      </c>
      <c r="D52" s="27" t="s">
        <v>1</v>
      </c>
      <c r="E52" s="27" t="s">
        <v>70</v>
      </c>
    </row>
    <row r="53" spans="1:5" ht="13.5" thickBot="1">
      <c r="A53" s="70"/>
      <c r="B53" s="24" t="s">
        <v>92</v>
      </c>
      <c r="C53" s="28" t="s">
        <v>92</v>
      </c>
      <c r="D53" s="28" t="s">
        <v>107</v>
      </c>
      <c r="E53" s="28" t="s">
        <v>71</v>
      </c>
    </row>
    <row r="54" spans="1:5" ht="13.5" thickBot="1">
      <c r="A54" s="36" t="s">
        <v>50</v>
      </c>
      <c r="B54" s="46">
        <f>SUM(B55:B69)</f>
        <v>13678</v>
      </c>
      <c r="C54" s="46">
        <f>SUM(C55:C69)</f>
        <v>14783</v>
      </c>
      <c r="D54" s="46">
        <f>SUM(D55:D69)</f>
        <v>13568.600000000002</v>
      </c>
      <c r="E54" s="32">
        <f t="shared" si="1"/>
        <v>91.78515862815398</v>
      </c>
    </row>
    <row r="55" spans="1:35" s="29" customFormat="1" ht="12.75">
      <c r="A55" s="3" t="s">
        <v>51</v>
      </c>
      <c r="B55" s="7">
        <v>4000</v>
      </c>
      <c r="C55" s="7">
        <v>4000</v>
      </c>
      <c r="D55" s="53">
        <v>3909.7</v>
      </c>
      <c r="E55" s="39">
        <f t="shared" si="1"/>
        <v>97.74249999999999</v>
      </c>
      <c r="F55" s="30"/>
      <c r="G55" s="4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1"/>
    </row>
    <row r="56" spans="1:35" s="29" customFormat="1" ht="12.75">
      <c r="A56" s="12" t="s">
        <v>52</v>
      </c>
      <c r="B56" s="8">
        <v>700</v>
      </c>
      <c r="C56" s="8">
        <v>700</v>
      </c>
      <c r="D56" s="51">
        <v>707.6</v>
      </c>
      <c r="E56" s="38">
        <f t="shared" si="1"/>
        <v>101.08571428571429</v>
      </c>
      <c r="F56" s="30"/>
      <c r="G56" s="4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1"/>
    </row>
    <row r="57" spans="1:35" s="29" customFormat="1" ht="12.75">
      <c r="A57" s="12" t="s">
        <v>64</v>
      </c>
      <c r="B57" s="8">
        <v>80</v>
      </c>
      <c r="C57" s="8">
        <v>80</v>
      </c>
      <c r="D57" s="52">
        <v>37.4</v>
      </c>
      <c r="E57" s="38">
        <f t="shared" si="1"/>
        <v>46.75</v>
      </c>
      <c r="F57" s="30"/>
      <c r="G57" s="4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1"/>
    </row>
    <row r="58" spans="1:35" s="29" customFormat="1" ht="12.75">
      <c r="A58" s="5" t="s">
        <v>65</v>
      </c>
      <c r="B58" s="8">
        <v>50</v>
      </c>
      <c r="C58" s="8">
        <v>50</v>
      </c>
      <c r="D58" s="52">
        <v>42.8</v>
      </c>
      <c r="E58" s="38">
        <f t="shared" si="1"/>
        <v>85.6</v>
      </c>
      <c r="F58" s="30"/>
      <c r="G58" s="4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1"/>
    </row>
    <row r="59" spans="1:35" s="29" customFormat="1" ht="12.75">
      <c r="A59" s="5" t="s">
        <v>61</v>
      </c>
      <c r="B59" s="8">
        <v>300</v>
      </c>
      <c r="C59" s="8">
        <v>300</v>
      </c>
      <c r="D59" s="52">
        <v>94</v>
      </c>
      <c r="E59" s="38">
        <f t="shared" si="1"/>
        <v>31.333333333333336</v>
      </c>
      <c r="F59" s="30"/>
      <c r="G59" s="4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1"/>
    </row>
    <row r="60" spans="1:35" s="29" customFormat="1" ht="12.75">
      <c r="A60" s="4" t="s">
        <v>39</v>
      </c>
      <c r="B60" s="25">
        <v>600</v>
      </c>
      <c r="C60" s="25">
        <v>600</v>
      </c>
      <c r="D60" s="52">
        <v>600</v>
      </c>
      <c r="E60" s="38">
        <f t="shared" si="1"/>
        <v>100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1"/>
    </row>
    <row r="61" spans="1:35" s="29" customFormat="1" ht="12.75">
      <c r="A61" s="4" t="s">
        <v>40</v>
      </c>
      <c r="B61" s="8">
        <v>1200</v>
      </c>
      <c r="C61" s="8">
        <v>2305</v>
      </c>
      <c r="D61" s="49">
        <v>2653.3</v>
      </c>
      <c r="E61" s="38">
        <f t="shared" si="1"/>
        <v>115.11062906724511</v>
      </c>
      <c r="F61" s="30" t="s">
        <v>87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1"/>
    </row>
    <row r="62" spans="1:35" s="29" customFormat="1" ht="12.75">
      <c r="A62" s="12" t="s">
        <v>17</v>
      </c>
      <c r="B62" s="8">
        <v>5180</v>
      </c>
      <c r="C62" s="8">
        <v>5180</v>
      </c>
      <c r="D62" s="49">
        <v>4233.2</v>
      </c>
      <c r="E62" s="38">
        <f t="shared" si="1"/>
        <v>81.72200772200772</v>
      </c>
      <c r="F62" s="30"/>
      <c r="G62" s="4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1"/>
    </row>
    <row r="63" spans="1:35" s="29" customFormat="1" ht="12.75">
      <c r="A63" s="4" t="s">
        <v>18</v>
      </c>
      <c r="B63" s="8">
        <v>1200</v>
      </c>
      <c r="C63" s="8">
        <v>1200</v>
      </c>
      <c r="D63" s="49">
        <v>1036.3</v>
      </c>
      <c r="E63" s="38">
        <f t="shared" si="1"/>
        <v>86.35833333333332</v>
      </c>
      <c r="F63" s="30"/>
      <c r="G63" s="4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1"/>
    </row>
    <row r="64" spans="1:35" s="29" customFormat="1" ht="12.75">
      <c r="A64" s="4" t="s">
        <v>60</v>
      </c>
      <c r="B64" s="8">
        <v>300</v>
      </c>
      <c r="C64" s="8">
        <v>300</v>
      </c>
      <c r="D64" s="52">
        <v>198.7</v>
      </c>
      <c r="E64" s="38">
        <f t="shared" si="1"/>
        <v>66.23333333333333</v>
      </c>
      <c r="F64" s="30"/>
      <c r="G64" s="4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1"/>
    </row>
    <row r="65" spans="1:35" s="29" customFormat="1" ht="12.75">
      <c r="A65" s="4" t="s">
        <v>19</v>
      </c>
      <c r="B65" s="8">
        <v>10</v>
      </c>
      <c r="C65" s="8">
        <v>10</v>
      </c>
      <c r="D65" s="52">
        <v>6.7</v>
      </c>
      <c r="E65" s="38">
        <f t="shared" si="1"/>
        <v>67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1"/>
    </row>
    <row r="66" spans="1:35" s="29" customFormat="1" ht="12.75">
      <c r="A66" s="4" t="s">
        <v>66</v>
      </c>
      <c r="B66" s="8">
        <v>15</v>
      </c>
      <c r="C66" s="8">
        <v>15</v>
      </c>
      <c r="D66" s="52">
        <v>4.7</v>
      </c>
      <c r="E66" s="38">
        <f t="shared" si="1"/>
        <v>31.333333333333336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1"/>
    </row>
    <row r="67" spans="1:35" s="29" customFormat="1" ht="12.75">
      <c r="A67" s="4" t="s">
        <v>20</v>
      </c>
      <c r="B67" s="47">
        <v>0</v>
      </c>
      <c r="C67" s="47">
        <v>0</v>
      </c>
      <c r="D67" s="52">
        <v>0</v>
      </c>
      <c r="E67" s="38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1"/>
    </row>
    <row r="68" spans="1:35" s="29" customFormat="1" ht="12.75">
      <c r="A68" s="4" t="s">
        <v>21</v>
      </c>
      <c r="B68" s="8">
        <v>15</v>
      </c>
      <c r="C68" s="8">
        <v>15</v>
      </c>
      <c r="D68" s="52">
        <v>15.5</v>
      </c>
      <c r="E68" s="38">
        <f t="shared" si="1"/>
        <v>103.33333333333334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1"/>
    </row>
    <row r="69" spans="1:35" s="29" customFormat="1" ht="12.75">
      <c r="A69" s="4" t="s">
        <v>53</v>
      </c>
      <c r="B69" s="8">
        <v>28</v>
      </c>
      <c r="C69" s="8">
        <v>28</v>
      </c>
      <c r="D69" s="52">
        <v>28.7</v>
      </c>
      <c r="E69" s="38">
        <f t="shared" si="1"/>
        <v>102.49999999999999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1"/>
    </row>
    <row r="70" spans="1:35" s="29" customFormat="1" ht="12.75">
      <c r="A70" s="4" t="s">
        <v>22</v>
      </c>
      <c r="B70" s="8">
        <v>0</v>
      </c>
      <c r="C70" s="8">
        <v>987</v>
      </c>
      <c r="D70" s="49">
        <v>987.7</v>
      </c>
      <c r="E70" s="38">
        <f t="shared" si="1"/>
        <v>100.0709219858156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1"/>
    </row>
    <row r="71" spans="1:35" s="29" customFormat="1" ht="12.75">
      <c r="A71" s="4" t="s">
        <v>23</v>
      </c>
      <c r="B71" s="8">
        <v>3000</v>
      </c>
      <c r="C71" s="8">
        <v>6000</v>
      </c>
      <c r="D71" s="49">
        <v>8370.2</v>
      </c>
      <c r="E71" s="38">
        <f t="shared" si="1"/>
        <v>139.50333333333333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1"/>
    </row>
    <row r="72" spans="1:35" s="29" customFormat="1" ht="12.75">
      <c r="A72" s="4" t="s">
        <v>24</v>
      </c>
      <c r="B72" s="8">
        <v>2000</v>
      </c>
      <c r="C72" s="8">
        <v>170</v>
      </c>
      <c r="D72" s="49">
        <v>162.9</v>
      </c>
      <c r="E72" s="38">
        <f t="shared" si="1"/>
        <v>95.82352941176471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1"/>
    </row>
    <row r="73" spans="1:35" s="29" customFormat="1" ht="12.75">
      <c r="A73" s="12" t="s">
        <v>68</v>
      </c>
      <c r="B73" s="47">
        <v>5795</v>
      </c>
      <c r="C73" s="47">
        <v>9106</v>
      </c>
      <c r="D73" s="49">
        <v>10947.8</v>
      </c>
      <c r="E73" s="38">
        <f t="shared" si="1"/>
        <v>120.22622446738413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1"/>
    </row>
    <row r="74" spans="1:35" s="29" customFormat="1" ht="12.75">
      <c r="A74" s="2" t="s">
        <v>41</v>
      </c>
      <c r="B74" s="8">
        <v>150</v>
      </c>
      <c r="C74" s="8">
        <v>1926</v>
      </c>
      <c r="D74" s="49">
        <v>3385.4</v>
      </c>
      <c r="E74" s="38">
        <f t="shared" si="1"/>
        <v>175.77362409138112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1"/>
    </row>
    <row r="75" spans="1:35" s="29" customFormat="1" ht="12.75">
      <c r="A75" s="4" t="s">
        <v>25</v>
      </c>
      <c r="B75" s="8">
        <v>376</v>
      </c>
      <c r="C75" s="8">
        <v>376</v>
      </c>
      <c r="D75" s="52">
        <v>290</v>
      </c>
      <c r="E75" s="38">
        <f t="shared" si="1"/>
        <v>77.12765957446808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1"/>
    </row>
    <row r="76" spans="1:35" s="29" customFormat="1" ht="12.75">
      <c r="A76" s="4" t="s">
        <v>26</v>
      </c>
      <c r="B76" s="8">
        <v>6200</v>
      </c>
      <c r="C76" s="8">
        <v>6200</v>
      </c>
      <c r="D76" s="49">
        <v>4717.2</v>
      </c>
      <c r="E76" s="38">
        <f t="shared" si="1"/>
        <v>76.08387096774193</v>
      </c>
      <c r="F76" s="30"/>
      <c r="G76" s="4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1"/>
    </row>
    <row r="77" spans="1:35" s="29" customFormat="1" ht="12.75">
      <c r="A77" s="4" t="s">
        <v>98</v>
      </c>
      <c r="B77" s="15">
        <v>0</v>
      </c>
      <c r="C77" s="15">
        <v>1600</v>
      </c>
      <c r="D77" s="49">
        <v>1600</v>
      </c>
      <c r="E77" s="38">
        <v>0</v>
      </c>
      <c r="F77" s="30"/>
      <c r="G77" s="4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1"/>
    </row>
    <row r="78" spans="1:35" s="29" customFormat="1" ht="13.5" thickBot="1">
      <c r="A78" s="10" t="s">
        <v>27</v>
      </c>
      <c r="B78" s="11">
        <v>0</v>
      </c>
      <c r="C78" s="11">
        <v>350</v>
      </c>
      <c r="D78" s="54">
        <v>350</v>
      </c>
      <c r="E78" s="38">
        <v>0</v>
      </c>
      <c r="F78" s="30"/>
      <c r="G78" s="4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1"/>
    </row>
    <row r="79" spans="1:5" ht="13.5" thickBot="1">
      <c r="A79" s="17" t="s">
        <v>28</v>
      </c>
      <c r="B79" s="44">
        <f>SUM(B80:B85)</f>
        <v>31650</v>
      </c>
      <c r="C79" s="44">
        <f>SUM(C80:C85)</f>
        <v>99334</v>
      </c>
      <c r="D79" s="18">
        <f>SUM(D80:D85)</f>
        <v>98580.3</v>
      </c>
      <c r="E79" s="18">
        <f aca="true" t="shared" si="2" ref="E79:E93">D79/C79*100</f>
        <v>99.24124670304226</v>
      </c>
    </row>
    <row r="80" spans="1:5" ht="12.75">
      <c r="A80" s="62" t="s">
        <v>29</v>
      </c>
      <c r="B80" s="7">
        <v>10650</v>
      </c>
      <c r="C80" s="53">
        <v>12150</v>
      </c>
      <c r="D80" s="53">
        <v>12631.2</v>
      </c>
      <c r="E80" s="7">
        <f t="shared" si="2"/>
        <v>103.9604938271605</v>
      </c>
    </row>
    <row r="81" spans="1:5" ht="12.75">
      <c r="A81" s="57" t="s">
        <v>30</v>
      </c>
      <c r="B81" s="8">
        <v>8000</v>
      </c>
      <c r="C81" s="25">
        <v>9500</v>
      </c>
      <c r="D81" s="25">
        <v>10826.4</v>
      </c>
      <c r="E81" s="8">
        <f t="shared" si="2"/>
        <v>113.96210526315788</v>
      </c>
    </row>
    <row r="82" spans="1:7" ht="12.75">
      <c r="A82" s="57" t="s">
        <v>67</v>
      </c>
      <c r="B82" s="8">
        <v>13000</v>
      </c>
      <c r="C82" s="25">
        <v>11000</v>
      </c>
      <c r="D82" s="25">
        <v>8179.5</v>
      </c>
      <c r="E82" s="8">
        <f t="shared" si="2"/>
        <v>74.35909090909091</v>
      </c>
      <c r="G82" s="40"/>
    </row>
    <row r="83" spans="1:7" ht="12.75">
      <c r="A83" s="63" t="s">
        <v>37</v>
      </c>
      <c r="B83" s="8">
        <v>0</v>
      </c>
      <c r="C83" s="25">
        <v>1444</v>
      </c>
      <c r="D83" s="50">
        <v>1684.9</v>
      </c>
      <c r="E83" s="8">
        <v>0</v>
      </c>
      <c r="G83" s="40"/>
    </row>
    <row r="84" spans="1:7" ht="12.75">
      <c r="A84" s="78" t="s">
        <v>59</v>
      </c>
      <c r="B84" s="8">
        <v>0</v>
      </c>
      <c r="C84" s="25">
        <v>5240</v>
      </c>
      <c r="D84" s="25">
        <v>5240</v>
      </c>
      <c r="E84" s="8">
        <v>0</v>
      </c>
      <c r="G84" s="40"/>
    </row>
    <row r="85" spans="1:7" ht="13.5" thickBot="1">
      <c r="A85" s="79" t="s">
        <v>105</v>
      </c>
      <c r="B85" s="11">
        <v>0</v>
      </c>
      <c r="C85" s="56">
        <v>60000</v>
      </c>
      <c r="D85" s="56">
        <v>60018.3</v>
      </c>
      <c r="E85" s="11">
        <v>0</v>
      </c>
      <c r="G85" s="40"/>
    </row>
    <row r="86" spans="1:7" ht="13.5" thickBot="1">
      <c r="A86" s="59" t="s">
        <v>31</v>
      </c>
      <c r="B86" s="60">
        <f>SUM(B87:B100)</f>
        <v>265064.5</v>
      </c>
      <c r="C86" s="60">
        <f>SUM(C87:C100)</f>
        <v>304586.5</v>
      </c>
      <c r="D86" s="60">
        <f>SUM(D87:D100)</f>
        <v>311724.7</v>
      </c>
      <c r="E86" s="61">
        <f t="shared" si="2"/>
        <v>102.34357070979836</v>
      </c>
      <c r="G86" s="42"/>
    </row>
    <row r="87" spans="1:5" ht="12.75">
      <c r="A87" s="12" t="s">
        <v>32</v>
      </c>
      <c r="B87" s="9">
        <v>262364.5</v>
      </c>
      <c r="C87" s="49">
        <v>255287.5</v>
      </c>
      <c r="D87" s="49">
        <v>255287.5</v>
      </c>
      <c r="E87" s="9">
        <f t="shared" si="2"/>
        <v>100</v>
      </c>
    </row>
    <row r="88" spans="1:5" ht="12.75">
      <c r="A88" s="12" t="s">
        <v>38</v>
      </c>
      <c r="B88" s="8">
        <v>0</v>
      </c>
      <c r="C88" s="25">
        <v>3976</v>
      </c>
      <c r="D88" s="49">
        <v>3975.5</v>
      </c>
      <c r="E88" s="9">
        <f t="shared" si="2"/>
        <v>99.9874245472837</v>
      </c>
    </row>
    <row r="89" spans="1:5" ht="12.75">
      <c r="A89" s="4" t="s">
        <v>42</v>
      </c>
      <c r="B89" s="8">
        <v>0</v>
      </c>
      <c r="C89" s="25">
        <v>406</v>
      </c>
      <c r="D89" s="25">
        <v>426.6</v>
      </c>
      <c r="E89" s="9">
        <f t="shared" si="2"/>
        <v>105.07389162561577</v>
      </c>
    </row>
    <row r="90" spans="1:5" ht="12.75">
      <c r="A90" s="4" t="s">
        <v>90</v>
      </c>
      <c r="B90" s="8">
        <v>0</v>
      </c>
      <c r="C90" s="25">
        <v>8674</v>
      </c>
      <c r="D90" s="25">
        <v>9382.1</v>
      </c>
      <c r="E90" s="9">
        <f t="shared" si="2"/>
        <v>108.1634770578741</v>
      </c>
    </row>
    <row r="91" spans="1:5" ht="12.75">
      <c r="A91" s="4" t="s">
        <v>34</v>
      </c>
      <c r="B91" s="8">
        <v>0</v>
      </c>
      <c r="C91" s="25">
        <v>1058</v>
      </c>
      <c r="D91" s="25">
        <v>1057.1</v>
      </c>
      <c r="E91" s="9">
        <f t="shared" si="2"/>
        <v>99.9149338374291</v>
      </c>
    </row>
    <row r="92" spans="1:5" ht="12.75">
      <c r="A92" s="4" t="s">
        <v>33</v>
      </c>
      <c r="B92" s="8">
        <v>2700</v>
      </c>
      <c r="C92" s="25">
        <v>2944</v>
      </c>
      <c r="D92" s="25">
        <v>2682.9</v>
      </c>
      <c r="E92" s="38">
        <f>D92/C92*100</f>
        <v>91.13111413043478</v>
      </c>
    </row>
    <row r="93" spans="1:5" ht="12.75">
      <c r="A93" s="4" t="s">
        <v>54</v>
      </c>
      <c r="B93" s="8">
        <v>0</v>
      </c>
      <c r="C93" s="25">
        <v>6504</v>
      </c>
      <c r="D93" s="25">
        <v>6378.9</v>
      </c>
      <c r="E93" s="9">
        <f t="shared" si="2"/>
        <v>98.07656826568265</v>
      </c>
    </row>
    <row r="94" spans="1:5" ht="12.75">
      <c r="A94" s="4" t="s">
        <v>35</v>
      </c>
      <c r="B94" s="8">
        <v>0</v>
      </c>
      <c r="C94" s="25">
        <v>0</v>
      </c>
      <c r="D94" s="25">
        <v>970.7</v>
      </c>
      <c r="E94" s="9">
        <v>0</v>
      </c>
    </row>
    <row r="95" spans="1:5" ht="12.75">
      <c r="A95" s="14" t="s">
        <v>109</v>
      </c>
      <c r="B95" s="8">
        <v>0</v>
      </c>
      <c r="C95" s="25">
        <v>0</v>
      </c>
      <c r="D95" s="50">
        <v>182.6</v>
      </c>
      <c r="E95" s="38">
        <v>0</v>
      </c>
    </row>
    <row r="96" spans="1:5" ht="12.75">
      <c r="A96" s="14" t="s">
        <v>104</v>
      </c>
      <c r="B96" s="8">
        <v>0</v>
      </c>
      <c r="C96" s="25">
        <v>1000</v>
      </c>
      <c r="D96" s="50">
        <v>1000</v>
      </c>
      <c r="E96" s="38">
        <f>D96/C96*100</f>
        <v>100</v>
      </c>
    </row>
    <row r="97" spans="1:5" ht="12.75">
      <c r="A97" s="16" t="s">
        <v>62</v>
      </c>
      <c r="B97" s="8">
        <v>0</v>
      </c>
      <c r="C97" s="25">
        <v>1993</v>
      </c>
      <c r="D97" s="50">
        <v>3422.6</v>
      </c>
      <c r="E97" s="38">
        <f>D97/C97*100</f>
        <v>171.73105870546914</v>
      </c>
    </row>
    <row r="98" spans="1:5" ht="12.75">
      <c r="A98" s="4" t="s">
        <v>91</v>
      </c>
      <c r="B98" s="8">
        <v>0</v>
      </c>
      <c r="C98" s="25">
        <v>19694</v>
      </c>
      <c r="D98" s="25">
        <v>23000.6</v>
      </c>
      <c r="E98" s="38">
        <f>D98/C98*100</f>
        <v>116.78988524423681</v>
      </c>
    </row>
    <row r="99" spans="1:5" ht="12.75">
      <c r="A99" s="14" t="s">
        <v>89</v>
      </c>
      <c r="B99" s="8">
        <v>0</v>
      </c>
      <c r="C99" s="25">
        <v>3050</v>
      </c>
      <c r="D99" s="50">
        <v>3767.2</v>
      </c>
      <c r="E99" s="38">
        <f>D99/C99*100</f>
        <v>123.51475409836065</v>
      </c>
    </row>
    <row r="100" spans="1:5" ht="13.5" thickBot="1">
      <c r="A100" s="43" t="s">
        <v>110</v>
      </c>
      <c r="B100" s="8">
        <v>0</v>
      </c>
      <c r="C100" s="25">
        <v>0</v>
      </c>
      <c r="D100" s="50">
        <v>190.4</v>
      </c>
      <c r="E100" s="38">
        <v>0</v>
      </c>
    </row>
    <row r="101" spans="1:5" ht="13.5" thickBot="1">
      <c r="A101" s="20" t="s">
        <v>58</v>
      </c>
      <c r="B101" s="44">
        <f>SUM(B6+B32+B79+B86)</f>
        <v>809269.5</v>
      </c>
      <c r="C101" s="44">
        <f>SUM(C6+C32+C79+C86)</f>
        <v>961229.5</v>
      </c>
      <c r="D101" s="18">
        <f>D86+D79+D32+D6</f>
        <v>1007447.5</v>
      </c>
      <c r="E101" s="18">
        <f>D101/C101*100</f>
        <v>104.80821697627883</v>
      </c>
    </row>
    <row r="102" spans="1:5" ht="13.5" thickBot="1">
      <c r="A102" s="19" t="s">
        <v>55</v>
      </c>
      <c r="B102" s="48">
        <v>42215</v>
      </c>
      <c r="C102" s="67">
        <v>142895</v>
      </c>
      <c r="D102" s="68"/>
      <c r="E102" s="8">
        <f>D102/C102*100</f>
        <v>0</v>
      </c>
    </row>
    <row r="103" spans="1:5" ht="13.5" thickBot="1">
      <c r="A103" s="20" t="s">
        <v>56</v>
      </c>
      <c r="B103" s="18">
        <f>SUM(B101+B102)</f>
        <v>851484.5</v>
      </c>
      <c r="C103" s="18">
        <f>SUM(C101+C102)</f>
        <v>1104124.5</v>
      </c>
      <c r="D103" s="18">
        <f>D101+D102</f>
        <v>1007447.5</v>
      </c>
      <c r="E103" s="18">
        <f>D103/C103*100</f>
        <v>91.24401279022429</v>
      </c>
    </row>
    <row r="104" ht="12.75"/>
    <row r="105" spans="1:3" ht="12.75">
      <c r="A105" s="26" t="s">
        <v>93</v>
      </c>
      <c r="B105" s="26"/>
      <c r="C105" s="26"/>
    </row>
    <row r="106" ht="12.75">
      <c r="A106" t="s">
        <v>94</v>
      </c>
    </row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>
      <c r="A119" t="s">
        <v>95</v>
      </c>
    </row>
    <row r="120" ht="12.75">
      <c r="A120" t="s">
        <v>96</v>
      </c>
    </row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</sheetData>
  <mergeCells count="3">
    <mergeCell ref="A4:A5"/>
    <mergeCell ref="A1:E2"/>
    <mergeCell ref="A52:A5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1"/>
  <rowBreaks count="1" manualBreakCount="1">
    <brk id="5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AC9</dc:creator>
  <cp:keywords/>
  <dc:description/>
  <cp:lastModifiedBy>eo17</cp:lastModifiedBy>
  <cp:lastPrinted>2007-02-12T12:04:55Z</cp:lastPrinted>
  <dcterms:created xsi:type="dcterms:W3CDTF">2002-04-08T12:47:06Z</dcterms:created>
  <dcterms:modified xsi:type="dcterms:W3CDTF">2007-02-12T12:10:32Z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42858903</vt:i4>
  </property>
  <property fmtid="{D5CDD505-2E9C-101B-9397-08002B2CF9AE}" pid="3" name="_EmailSubject">
    <vt:lpwstr/>
  </property>
  <property fmtid="{D5CDD505-2E9C-101B-9397-08002B2CF9AE}" pid="4" name="_AuthorEmail">
    <vt:lpwstr>r.matejkova@chomutov-mesto.cz</vt:lpwstr>
  </property>
  <property fmtid="{D5CDD505-2E9C-101B-9397-08002B2CF9AE}" pid="5" name="_AuthorEmailDisplayName">
    <vt:lpwstr>Matějková Romana</vt:lpwstr>
  </property>
  <property fmtid="{D5CDD505-2E9C-101B-9397-08002B2CF9AE}" pid="6" name="_ReviewingToolsShownOnce">
    <vt:lpwstr/>
  </property>
</Properties>
</file>