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3" sheetId="2" r:id="rId2"/>
  </sheets>
  <definedNames>
    <definedName name="_xlnm.Print_Area" localSheetId="0">'List1'!$A$1:$G$133</definedName>
  </definedNames>
  <calcPr fullCalcOnLoad="1"/>
</workbook>
</file>

<file path=xl/sharedStrings.xml><?xml version="1.0" encoding="utf-8"?>
<sst xmlns="http://schemas.openxmlformats.org/spreadsheetml/2006/main" count="140" uniqueCount="122">
  <si>
    <t>Upravený</t>
  </si>
  <si>
    <t>Skutečnost</t>
  </si>
  <si>
    <t>1111-daň z příj.fyz.osob ze závislé činn.</t>
  </si>
  <si>
    <t>1112-daň z příj.fyz.osob ze sam.výd.činn.</t>
  </si>
  <si>
    <t>1121-daň z příjmů právnických osob</t>
  </si>
  <si>
    <t>z toho :  odbor ekonomiky- povolení VHP</t>
  </si>
  <si>
    <r>
      <t xml:space="preserve">             </t>
    </r>
    <r>
      <rPr>
        <i/>
        <sz val="10"/>
        <rFont val="Arial CE"/>
        <family val="2"/>
      </rPr>
      <t>stavební úřad</t>
    </r>
  </si>
  <si>
    <r>
      <t xml:space="preserve">             </t>
    </r>
    <r>
      <rPr>
        <i/>
        <sz val="10"/>
        <rFont val="Arial CE"/>
        <family val="2"/>
      </rPr>
      <t>živnostenský úřad</t>
    </r>
  </si>
  <si>
    <t>1332-sank.popl.za vypouštění škodl.látek</t>
  </si>
  <si>
    <t>1333-popl.za ukládání odpadů</t>
  </si>
  <si>
    <t>1337-poplatek za komunální odpad</t>
  </si>
  <si>
    <t>1341-poplatek ze psů</t>
  </si>
  <si>
    <t>1344-poplatek ze vstupného</t>
  </si>
  <si>
    <t>1347-poplatek za provozovaný VHP</t>
  </si>
  <si>
    <t>1349-ostatní poplatky a daně</t>
  </si>
  <si>
    <t>1211-daň z přidané hodnoty</t>
  </si>
  <si>
    <t>1511-daň z nemovitosti</t>
  </si>
  <si>
    <t>2111-příjmy z vlastní činnosti celkem</t>
  </si>
  <si>
    <r>
      <t xml:space="preserve">            </t>
    </r>
    <r>
      <rPr>
        <i/>
        <sz val="10"/>
        <rFont val="Arial CE"/>
        <family val="2"/>
      </rPr>
      <t>Městské policie - ochrana objektů</t>
    </r>
  </si>
  <si>
    <t>2131-pozemky k podnikání</t>
  </si>
  <si>
    <t xml:space="preserve">        zahrád.kolonie+zahrádky</t>
  </si>
  <si>
    <t>2133-movité věci - Domovní správci</t>
  </si>
  <si>
    <t xml:space="preserve">        nájemní smlouva TEPLO s.r.o.</t>
  </si>
  <si>
    <t xml:space="preserve">        SSZ s.r.o. - movitý majetek</t>
  </si>
  <si>
    <t>2122-odvody příspěvkových organizací</t>
  </si>
  <si>
    <t>2141-příjmy z úroků</t>
  </si>
  <si>
    <t>2142-příjmy z podílu na zisku a dividend</t>
  </si>
  <si>
    <t>2420-splátky půjček od organizací</t>
  </si>
  <si>
    <t>2460-splátky půjček od obyvatel - FRM</t>
  </si>
  <si>
    <t>2321-neinvestiční dary</t>
  </si>
  <si>
    <t>Třída 3  -  kapitálové  příjmy  celkem</t>
  </si>
  <si>
    <t>3111-prodej pozemků</t>
  </si>
  <si>
    <t>3112-prodej nemovitostí - domů</t>
  </si>
  <si>
    <t>Třída 4 - přijaté dotace celkem</t>
  </si>
  <si>
    <t>4112-dotace v rámci souhrn.dotač.vztahu</t>
  </si>
  <si>
    <t>4121-neinvestič.dotace od obcí</t>
  </si>
  <si>
    <t>4118-neinvestič.dotace z Národního fondu</t>
  </si>
  <si>
    <t>4131-výsledek z doplňkové činnosti</t>
  </si>
  <si>
    <t>4132-převody z vlastních fondů</t>
  </si>
  <si>
    <t>1113-daň z pří.fyz.osob z kapitál.výnosů</t>
  </si>
  <si>
    <t>3113-prodej HIM</t>
  </si>
  <si>
    <t>4111-neinvestiční dotace ze SR</t>
  </si>
  <si>
    <t>4152-neinv.dotace od mezinárod.institucí</t>
  </si>
  <si>
    <t xml:space="preserve">      Podkrušnohorský zoopark</t>
  </si>
  <si>
    <t xml:space="preserve">      Technické služby města CV</t>
  </si>
  <si>
    <t>2324-přijaté nekapitál.příspěvky a náhrady</t>
  </si>
  <si>
    <t>4113-neinvestič.dotace ze státních fondů</t>
  </si>
  <si>
    <t>1345-popl. z ubytovací kapacity</t>
  </si>
  <si>
    <t>1342-pobytové poplatky</t>
  </si>
  <si>
    <t>1361-správní poplatky celkem</t>
  </si>
  <si>
    <t>1343-popl.z veřejného prostranství</t>
  </si>
  <si>
    <t>1351-výtěžek z výher.hracích přístrojů</t>
  </si>
  <si>
    <t>Třída 2 - nedaňové příjmy celkem</t>
  </si>
  <si>
    <t>Třída 1 - daňové příjmy celkem</t>
  </si>
  <si>
    <t>213-příjmy z pronájmu majetku celkem</t>
  </si>
  <si>
    <t>2132-nebytové prostory</t>
  </si>
  <si>
    <t xml:space="preserve">        odbor SMM - reklama</t>
  </si>
  <si>
    <t xml:space="preserve">        SKZ s.r.o. - movitý majetek</t>
  </si>
  <si>
    <t>4122-neinvestiční dotace od krajů</t>
  </si>
  <si>
    <t>Financování</t>
  </si>
  <si>
    <t>PŘÍJMY  CELKEM  :</t>
  </si>
  <si>
    <t>1122-daň z příjmů práv. osob za obce</t>
  </si>
  <si>
    <t>4216-investiční dotace ze SR</t>
  </si>
  <si>
    <t>P Ř Í J M Y /bez financování/   :</t>
  </si>
  <si>
    <t>3121 - investiční dary</t>
  </si>
  <si>
    <t>4122-neinvestiční dotace od krajů- školy</t>
  </si>
  <si>
    <t>4160-státní finanční aktiva</t>
  </si>
  <si>
    <t xml:space="preserve">        parkovací automaty - MěPO </t>
  </si>
  <si>
    <t>4116-ostatní neinv.dotace - SKKS</t>
  </si>
  <si>
    <t>4116-ostatní neinv.dotace - LESY</t>
  </si>
  <si>
    <t>4116-ostatní neinv.dotace - VPP</t>
  </si>
  <si>
    <t xml:space="preserve">       honitba Strážky</t>
  </si>
  <si>
    <r>
      <t xml:space="preserve">       </t>
    </r>
    <r>
      <rPr>
        <i/>
        <sz val="10"/>
        <rFont val="Arial CE"/>
        <family val="2"/>
      </rPr>
      <t xml:space="preserve">odbor školství a kultury - reklama </t>
    </r>
  </si>
  <si>
    <t>1343-popl. z veřejného prostranství - MěPo</t>
  </si>
  <si>
    <t>4116-ostatní neinv.dotace - PZOO</t>
  </si>
  <si>
    <t>4213-investiční dotace ze státních fondů</t>
  </si>
  <si>
    <t>1334,5-odvody za odnětí zem. a lesní půdy</t>
  </si>
  <si>
    <r>
      <t xml:space="preserve">             </t>
    </r>
    <r>
      <rPr>
        <i/>
        <sz val="10"/>
        <rFont val="Arial CE"/>
        <family val="2"/>
      </rPr>
      <t>OSMM-kopírování,prodej publikací</t>
    </r>
  </si>
  <si>
    <t xml:space="preserve">        odbor DaSČ - reklama</t>
  </si>
  <si>
    <r>
      <t xml:space="preserve">       </t>
    </r>
    <r>
      <rPr>
        <i/>
        <sz val="10"/>
        <rFont val="Arial CE"/>
        <family val="2"/>
      </rPr>
      <t>OSMM-zasedací místnosti</t>
    </r>
  </si>
  <si>
    <t xml:space="preserve">        movité věci OSMM</t>
  </si>
  <si>
    <t xml:space="preserve">        -prodej nemovitostí - bytů</t>
  </si>
  <si>
    <t>221+222+231+232-ost.nedaň.příj.celkem (prodej+sankce)</t>
  </si>
  <si>
    <t>51.000,0     Nedokončené investice r. 2003</t>
  </si>
  <si>
    <t xml:space="preserve">Schválený </t>
  </si>
  <si>
    <t>rozpočet r. 2004</t>
  </si>
  <si>
    <t xml:space="preserve">12.000,0     FRM </t>
  </si>
  <si>
    <t>40.000,0     Kontokorent</t>
  </si>
  <si>
    <t xml:space="preserve">Financování : </t>
  </si>
  <si>
    <t>%</t>
  </si>
  <si>
    <t>čerpání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</si>
  <si>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</si>
  <si>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OKS - úsek tiskový</t>
    </r>
    <r>
      <rPr>
        <i/>
        <sz val="10"/>
        <rFont val="Arial CE"/>
        <family val="2"/>
      </rPr>
      <t xml:space="preserve"> - CV noviny</t>
    </r>
  </si>
  <si>
    <t xml:space="preserve">             OSMM-zneškodnění odpadů EKO-KOM a.s.</t>
  </si>
  <si>
    <t xml:space="preserve">             OSMM - poskytování služeb</t>
  </si>
  <si>
    <t xml:space="preserve">            OKT - poskytování informací</t>
  </si>
  <si>
    <t xml:space="preserve">            Odbor soc.věcí a zdravotnictví</t>
  </si>
  <si>
    <r>
      <t xml:space="preserve">            </t>
    </r>
    <r>
      <rPr>
        <i/>
        <sz val="10"/>
        <rFont val="Arial CE"/>
        <family val="2"/>
      </rPr>
      <t>Záležitosti kultury</t>
    </r>
  </si>
  <si>
    <r>
      <t xml:space="preserve">            </t>
    </r>
    <r>
      <rPr>
        <i/>
        <sz val="10"/>
        <rFont val="Arial CE"/>
        <family val="2"/>
      </rPr>
      <t>Městské knihovny</t>
    </r>
  </si>
  <si>
    <t xml:space="preserve">             odbor živ.prostředí</t>
  </si>
  <si>
    <t xml:space="preserve">        DRUH    PŘÍJMŮ </t>
  </si>
  <si>
    <t xml:space="preserve">        DRUH    PŘÍJMŮ  </t>
  </si>
  <si>
    <t>4116-ostatní neinv.dotace - lesní hospodář</t>
  </si>
  <si>
    <t>4116-ostatní neinv.dotace - lesní zákon (zpevnění dřevin)</t>
  </si>
  <si>
    <t xml:space="preserve">             odbor dopravy a správních činností </t>
  </si>
  <si>
    <t xml:space="preserve">             odbor kancelář tajemníka </t>
  </si>
  <si>
    <t xml:space="preserve">1701-nerozúčtované, neidentifik. daňové příjmy </t>
  </si>
  <si>
    <t xml:space="preserve">z toho : Školkovné </t>
  </si>
  <si>
    <t>4218-investiční převody z Národního fondu</t>
  </si>
  <si>
    <t xml:space="preserve">                                                              TABULKA   č.  1   -  PLNÉNÍ   PŘÍJMŮ   za  rok  2004   (v tis. Kč)</t>
  </si>
  <si>
    <t>k 31.12.2004</t>
  </si>
  <si>
    <t>4116-ostatní neinv.dotace - integrace azylantů</t>
  </si>
  <si>
    <t>4116-ostatní neinv.dotace - péče o krajinu</t>
  </si>
  <si>
    <t>4222 - investiční přijaté dotace od krajů</t>
  </si>
  <si>
    <t xml:space="preserve">            Živnostenský úřad</t>
  </si>
  <si>
    <t xml:space="preserve">            Odbor informatiky</t>
  </si>
  <si>
    <t xml:space="preserve">            Příjmy za prodej dřeva</t>
  </si>
  <si>
    <t xml:space="preserve">            Odbor dopravy a správních činností</t>
  </si>
  <si>
    <t xml:space="preserve">            Odbor životního prostředí</t>
  </si>
  <si>
    <t xml:space="preserve">            Stavební úřad</t>
  </si>
  <si>
    <t xml:space="preserve">            OE - poskytování informací</t>
  </si>
  <si>
    <t xml:space="preserve">            ORaIM - poskytování služeb (projekty)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</si>
</sst>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\ _K_č"/>
    <numFmt numFmtId="166" formatCode="0.0"/>
    <numFmt numFmtId="167" formatCode="#,##0.0\ &quot;Kč&quot;"/>
  </numFmts>
  <fonts count="6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1" fillId="0" borderId="5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0" fontId="3" fillId="0" borderId="7" xfId="0" applyFon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2" fillId="0" borderId="6" xfId="0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0" fillId="0" borderId="3" xfId="0" applyNumberFormat="1" applyFont="1" applyBorder="1" applyAlignment="1">
      <alignment horizontal="right"/>
    </xf>
    <xf numFmtId="0" fontId="0" fillId="0" borderId="7" xfId="0" applyBorder="1" applyAlignment="1">
      <alignment/>
    </xf>
    <xf numFmtId="164" fontId="0" fillId="0" borderId="6" xfId="0" applyNumberFormat="1" applyFon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3" fillId="0" borderId="8" xfId="0" applyFon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5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" fillId="2" borderId="9" xfId="0" applyFont="1" applyFill="1" applyBorder="1" applyAlignment="1">
      <alignment/>
    </xf>
    <xf numFmtId="164" fontId="1" fillId="2" borderId="9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164" fontId="1" fillId="2" borderId="9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0" fontId="0" fillId="0" borderId="0" xfId="0" applyAlignment="1">
      <alignment horizontal="left" indent="12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right"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4" fontId="1" fillId="0" borderId="15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64" fontId="0" fillId="0" borderId="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vertical="center"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2" fillId="0" borderId="2" xfId="0" applyFont="1" applyBorder="1" applyAlignment="1">
      <alignment/>
    </xf>
    <xf numFmtId="0" fontId="0" fillId="0" borderId="19" xfId="0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5" xfId="0" applyNumberFormat="1" applyBorder="1" applyAlignment="1">
      <alignment/>
    </xf>
    <xf numFmtId="0" fontId="0" fillId="0" borderId="7" xfId="0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6" fontId="0" fillId="0" borderId="19" xfId="0" applyNumberFormat="1" applyBorder="1" applyAlignment="1">
      <alignment/>
    </xf>
    <xf numFmtId="164" fontId="1" fillId="0" borderId="9" xfId="0" applyNumberFormat="1" applyFont="1" applyBorder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0"/>
  <sheetViews>
    <sheetView tabSelected="1" zoomScaleSheetLayoutView="100" workbookViewId="0" topLeftCell="A87">
      <selection activeCell="G109" sqref="G109"/>
    </sheetView>
  </sheetViews>
  <sheetFormatPr defaultColWidth="9.00390625" defaultRowHeight="12.75" zeroHeight="1"/>
  <cols>
    <col min="1" max="1" width="48.875" style="0" customWidth="1"/>
    <col min="2" max="2" width="17.625" style="0" customWidth="1"/>
    <col min="3" max="3" width="18.75390625" style="0" customWidth="1"/>
    <col min="4" max="4" width="16.75390625" style="0" customWidth="1"/>
    <col min="5" max="5" width="14.00390625" style="0" customWidth="1"/>
    <col min="6" max="6" width="9.625" style="0" customWidth="1"/>
    <col min="256" max="16384" width="18.375" style="0" customWidth="1"/>
  </cols>
  <sheetData>
    <row r="1" spans="1:6" ht="12.75" customHeight="1">
      <c r="A1" s="80" t="s">
        <v>109</v>
      </c>
      <c r="B1" s="81"/>
      <c r="C1" s="81"/>
      <c r="D1" s="81"/>
      <c r="E1" s="82"/>
      <c r="F1" s="61"/>
    </row>
    <row r="2" spans="1:6" ht="13.5" customHeight="1" thickBot="1">
      <c r="A2" s="83"/>
      <c r="B2" s="84"/>
      <c r="C2" s="84"/>
      <c r="D2" s="84"/>
      <c r="E2" s="85"/>
      <c r="F2" s="61"/>
    </row>
    <row r="3" spans="1:4" ht="13.5" thickBot="1">
      <c r="A3" s="1"/>
      <c r="B3" s="1"/>
      <c r="C3" s="1"/>
      <c r="D3" s="56"/>
    </row>
    <row r="4" spans="1:5" s="37" customFormat="1" ht="12.75">
      <c r="A4" s="78" t="s">
        <v>100</v>
      </c>
      <c r="B4" s="35" t="s">
        <v>84</v>
      </c>
      <c r="C4" s="44" t="s">
        <v>0</v>
      </c>
      <c r="D4" s="44" t="s">
        <v>1</v>
      </c>
      <c r="E4" s="44" t="s">
        <v>89</v>
      </c>
    </row>
    <row r="5" spans="1:5" s="37" customFormat="1" ht="13.5" thickBot="1">
      <c r="A5" s="79"/>
      <c r="B5" s="38" t="s">
        <v>85</v>
      </c>
      <c r="C5" s="45" t="s">
        <v>85</v>
      </c>
      <c r="D5" s="45" t="s">
        <v>110</v>
      </c>
      <c r="E5" s="45" t="s">
        <v>90</v>
      </c>
    </row>
    <row r="6" spans="1:5" ht="13.5" thickBot="1">
      <c r="A6" s="29" t="s">
        <v>53</v>
      </c>
      <c r="B6" s="30">
        <f>SUM(B7:B13)+SUM(B20:B34)</f>
        <v>443233</v>
      </c>
      <c r="C6" s="30">
        <f>SUM(C7:C13)+SUM(C20:C34)</f>
        <v>479288</v>
      </c>
      <c r="D6" s="30">
        <f>SUM(D7:D13)+SUM(D20:D34)</f>
        <v>502723.50000000006</v>
      </c>
      <c r="E6" s="30">
        <f>D6/C6*100</f>
        <v>104.88964881240508</v>
      </c>
    </row>
    <row r="7" spans="1:5" ht="12.75">
      <c r="A7" s="17" t="s">
        <v>2</v>
      </c>
      <c r="B7" s="46">
        <v>89667</v>
      </c>
      <c r="C7" s="13">
        <v>89667</v>
      </c>
      <c r="D7" s="13">
        <v>96949.9</v>
      </c>
      <c r="E7" s="10">
        <f>D7/C7*100</f>
        <v>108.12216311463526</v>
      </c>
    </row>
    <row r="8" spans="1:7" ht="12.75">
      <c r="A8" s="5" t="s">
        <v>3</v>
      </c>
      <c r="B8" s="47">
        <v>32720</v>
      </c>
      <c r="C8" s="10">
        <v>32720</v>
      </c>
      <c r="D8" s="10">
        <v>36828.8</v>
      </c>
      <c r="E8" s="10">
        <f aca="true" t="shared" si="0" ref="E8:E39">D8/C8*100</f>
        <v>112.55745721271396</v>
      </c>
      <c r="F8" s="63"/>
      <c r="G8" s="60"/>
    </row>
    <row r="9" spans="1:6" ht="12.75">
      <c r="A9" s="5" t="s">
        <v>39</v>
      </c>
      <c r="B9" s="47">
        <v>5995</v>
      </c>
      <c r="C9" s="10">
        <v>5995</v>
      </c>
      <c r="D9" s="10">
        <v>6560.1</v>
      </c>
      <c r="E9" s="10">
        <f t="shared" si="0"/>
        <v>109.42618849040868</v>
      </c>
      <c r="F9" s="63"/>
    </row>
    <row r="10" spans="1:5" ht="12.75">
      <c r="A10" s="5" t="s">
        <v>4</v>
      </c>
      <c r="B10" s="47">
        <v>94882</v>
      </c>
      <c r="C10" s="10">
        <v>94882</v>
      </c>
      <c r="D10" s="10">
        <v>102997</v>
      </c>
      <c r="E10" s="10">
        <f t="shared" si="0"/>
        <v>108.55272865243144</v>
      </c>
    </row>
    <row r="11" spans="1:5" ht="12.75">
      <c r="A11" s="5" t="s">
        <v>61</v>
      </c>
      <c r="B11" s="47">
        <v>0</v>
      </c>
      <c r="C11" s="10">
        <v>33139</v>
      </c>
      <c r="D11" s="10">
        <v>33138.5</v>
      </c>
      <c r="E11" s="10">
        <v>100</v>
      </c>
    </row>
    <row r="12" spans="1:5" ht="12.75">
      <c r="A12" s="5" t="s">
        <v>15</v>
      </c>
      <c r="B12" s="47">
        <v>148961</v>
      </c>
      <c r="C12" s="10">
        <v>148961</v>
      </c>
      <c r="D12" s="10">
        <v>151655.4</v>
      </c>
      <c r="E12" s="10">
        <f t="shared" si="0"/>
        <v>101.80879559079222</v>
      </c>
    </row>
    <row r="13" spans="1:5" ht="12.75">
      <c r="A13" s="18" t="s">
        <v>49</v>
      </c>
      <c r="B13" s="19">
        <f>SUM(B14:B18)</f>
        <v>18220</v>
      </c>
      <c r="C13" s="19">
        <f>SUM(C14:C19)</f>
        <v>19248</v>
      </c>
      <c r="D13" s="19">
        <f>SUM(D14:D19)</f>
        <v>18645.1</v>
      </c>
      <c r="E13" s="10">
        <f t="shared" si="0"/>
        <v>96.86772651704072</v>
      </c>
    </row>
    <row r="14" spans="1:5" ht="12.75">
      <c r="A14" s="17" t="s">
        <v>5</v>
      </c>
      <c r="B14" s="46">
        <v>7000</v>
      </c>
      <c r="C14" s="13">
        <v>7000</v>
      </c>
      <c r="D14" s="13">
        <v>6947.2</v>
      </c>
      <c r="E14" s="10">
        <f t="shared" si="0"/>
        <v>99.24571428571429</v>
      </c>
    </row>
    <row r="15" spans="1:7" ht="12.75">
      <c r="A15" s="17" t="s">
        <v>104</v>
      </c>
      <c r="B15" s="46">
        <v>8670</v>
      </c>
      <c r="C15" s="13">
        <v>9070</v>
      </c>
      <c r="D15" s="13">
        <v>8281.6</v>
      </c>
      <c r="E15" s="10">
        <f t="shared" si="0"/>
        <v>91.30760749724367</v>
      </c>
      <c r="F15" s="63" t="s">
        <v>91</v>
      </c>
      <c r="G15" s="64"/>
    </row>
    <row r="16" spans="1:5" ht="12.75">
      <c r="A16" s="6" t="s">
        <v>6</v>
      </c>
      <c r="B16" s="47">
        <v>350</v>
      </c>
      <c r="C16" s="10">
        <v>350</v>
      </c>
      <c r="D16" s="10">
        <v>425.6</v>
      </c>
      <c r="E16" s="10">
        <f t="shared" si="0"/>
        <v>121.6</v>
      </c>
    </row>
    <row r="17" spans="1:5" ht="12.75">
      <c r="A17" s="5" t="s">
        <v>99</v>
      </c>
      <c r="B17" s="47">
        <v>160</v>
      </c>
      <c r="C17" s="10">
        <v>160</v>
      </c>
      <c r="D17" s="10">
        <v>174.5</v>
      </c>
      <c r="E17" s="10">
        <f t="shared" si="0"/>
        <v>109.0625</v>
      </c>
    </row>
    <row r="18" spans="1:5" ht="12.75">
      <c r="A18" s="6" t="s">
        <v>7</v>
      </c>
      <c r="B18" s="47">
        <v>2040</v>
      </c>
      <c r="C18" s="10">
        <v>2040</v>
      </c>
      <c r="D18" s="10">
        <v>2071.6</v>
      </c>
      <c r="E18" s="10">
        <f t="shared" si="0"/>
        <v>101.54901960784312</v>
      </c>
    </row>
    <row r="19" spans="1:5" ht="12.75">
      <c r="A19" s="17" t="s">
        <v>105</v>
      </c>
      <c r="B19" s="47">
        <v>0</v>
      </c>
      <c r="C19" s="10">
        <v>628</v>
      </c>
      <c r="D19" s="10">
        <v>744.6</v>
      </c>
      <c r="E19" s="10">
        <v>0</v>
      </c>
    </row>
    <row r="20" spans="1:5" ht="12.75">
      <c r="A20" s="5" t="s">
        <v>8</v>
      </c>
      <c r="B20" s="47">
        <v>0</v>
      </c>
      <c r="C20" s="10">
        <v>0</v>
      </c>
      <c r="D20" s="10">
        <v>0</v>
      </c>
      <c r="E20" s="10">
        <v>0</v>
      </c>
    </row>
    <row r="21" spans="1:5" ht="12.75">
      <c r="A21" s="5" t="s">
        <v>9</v>
      </c>
      <c r="B21" s="47">
        <v>2000</v>
      </c>
      <c r="C21" s="10">
        <v>2000</v>
      </c>
      <c r="D21" s="10">
        <v>1463.3</v>
      </c>
      <c r="E21" s="10">
        <f t="shared" si="0"/>
        <v>73.165</v>
      </c>
    </row>
    <row r="22" spans="1:5" ht="12.75">
      <c r="A22" s="5" t="s">
        <v>76</v>
      </c>
      <c r="B22" s="47">
        <v>60</v>
      </c>
      <c r="C22" s="10">
        <v>60</v>
      </c>
      <c r="D22" s="10">
        <v>176</v>
      </c>
      <c r="E22" s="10">
        <f t="shared" si="0"/>
        <v>293.3333333333333</v>
      </c>
    </row>
    <row r="23" spans="1:5" ht="12.75">
      <c r="A23" s="5" t="s">
        <v>10</v>
      </c>
      <c r="B23" s="47">
        <v>19200</v>
      </c>
      <c r="C23" s="10">
        <v>19200</v>
      </c>
      <c r="D23" s="10">
        <v>20111.5</v>
      </c>
      <c r="E23" s="10">
        <f t="shared" si="0"/>
        <v>104.74739583333333</v>
      </c>
    </row>
    <row r="24" spans="1:5" ht="12.75">
      <c r="A24" s="5" t="s">
        <v>11</v>
      </c>
      <c r="B24" s="47">
        <v>2500</v>
      </c>
      <c r="C24" s="10">
        <v>3008</v>
      </c>
      <c r="D24" s="10">
        <v>3081.7</v>
      </c>
      <c r="E24" s="10">
        <f>D24/C24*100</f>
        <v>102.4501329787234</v>
      </c>
    </row>
    <row r="25" spans="1:5" ht="12.75">
      <c r="A25" s="5" t="s">
        <v>48</v>
      </c>
      <c r="B25" s="47">
        <v>200</v>
      </c>
      <c r="C25" s="10">
        <v>309</v>
      </c>
      <c r="D25" s="10">
        <v>311.1</v>
      </c>
      <c r="E25" s="10">
        <f t="shared" si="0"/>
        <v>100.67961165048544</v>
      </c>
    </row>
    <row r="26" spans="1:5" ht="12.75">
      <c r="A26" s="5" t="s">
        <v>50</v>
      </c>
      <c r="B26" s="47">
        <v>3500</v>
      </c>
      <c r="C26" s="10">
        <v>3500</v>
      </c>
      <c r="D26" s="10">
        <v>2087.1</v>
      </c>
      <c r="E26" s="10">
        <f t="shared" si="0"/>
        <v>59.63142857142857</v>
      </c>
    </row>
    <row r="27" spans="1:5" ht="12.75">
      <c r="A27" s="5" t="s">
        <v>73</v>
      </c>
      <c r="B27" s="47">
        <v>50</v>
      </c>
      <c r="C27" s="10">
        <v>0</v>
      </c>
      <c r="D27" s="10">
        <v>0</v>
      </c>
      <c r="E27" s="10">
        <v>0</v>
      </c>
    </row>
    <row r="28" spans="1:5" ht="12.75">
      <c r="A28" s="5" t="s">
        <v>12</v>
      </c>
      <c r="B28" s="47">
        <v>100</v>
      </c>
      <c r="C28" s="10">
        <v>100</v>
      </c>
      <c r="D28" s="10">
        <v>117.2</v>
      </c>
      <c r="E28" s="10">
        <f>D28/C28*100</f>
        <v>117.19999999999999</v>
      </c>
    </row>
    <row r="29" spans="1:5" ht="12.75">
      <c r="A29" s="5" t="s">
        <v>47</v>
      </c>
      <c r="B29" s="47">
        <v>130</v>
      </c>
      <c r="C29" s="10">
        <v>130</v>
      </c>
      <c r="D29" s="10">
        <v>114.7</v>
      </c>
      <c r="E29" s="10">
        <f t="shared" si="0"/>
        <v>88.23076923076924</v>
      </c>
    </row>
    <row r="30" spans="1:5" ht="12.75">
      <c r="A30" s="5" t="s">
        <v>13</v>
      </c>
      <c r="B30" s="48">
        <v>6500</v>
      </c>
      <c r="C30" s="23">
        <v>7400</v>
      </c>
      <c r="D30" s="23">
        <v>9186.5</v>
      </c>
      <c r="E30" s="10">
        <f t="shared" si="0"/>
        <v>124.14189189189189</v>
      </c>
    </row>
    <row r="31" spans="1:5" ht="12.75">
      <c r="A31" s="5" t="s">
        <v>14</v>
      </c>
      <c r="B31" s="47">
        <v>100</v>
      </c>
      <c r="C31" s="10">
        <v>0</v>
      </c>
      <c r="D31" s="10">
        <v>0</v>
      </c>
      <c r="E31" s="10">
        <v>0</v>
      </c>
    </row>
    <row r="32" spans="1:5" ht="12.75">
      <c r="A32" s="5" t="s">
        <v>51</v>
      </c>
      <c r="B32" s="47">
        <v>3500</v>
      </c>
      <c r="C32" s="10">
        <v>3500</v>
      </c>
      <c r="D32" s="10">
        <v>3583.8</v>
      </c>
      <c r="E32" s="10">
        <f t="shared" si="0"/>
        <v>102.39428571428573</v>
      </c>
    </row>
    <row r="33" spans="1:5" ht="12.75">
      <c r="A33" s="24" t="s">
        <v>16</v>
      </c>
      <c r="B33" s="49">
        <v>14948</v>
      </c>
      <c r="C33" s="25">
        <v>14948</v>
      </c>
      <c r="D33" s="25">
        <v>15125.3</v>
      </c>
      <c r="E33" s="10">
        <f>D33/C33*100</f>
        <v>101.18611185442867</v>
      </c>
    </row>
    <row r="34" spans="1:5" ht="13.5" thickBot="1">
      <c r="A34" s="24" t="s">
        <v>106</v>
      </c>
      <c r="B34" s="49">
        <v>0</v>
      </c>
      <c r="C34" s="25">
        <v>521</v>
      </c>
      <c r="D34" s="25">
        <v>590.5</v>
      </c>
      <c r="E34" s="10">
        <v>0</v>
      </c>
    </row>
    <row r="35" spans="1:5" ht="13.5" thickBot="1">
      <c r="A35" s="32" t="s">
        <v>52</v>
      </c>
      <c r="B35" s="33">
        <f>B36+B57+SUM(B74:B76)+SUM(B77:B81)</f>
        <v>42994</v>
      </c>
      <c r="C35" s="33">
        <f>C36+C57+SUM(C74:C76)+SUM(C77:C81)</f>
        <v>57598</v>
      </c>
      <c r="D35" s="33">
        <f>D36+D57+SUM(D74:D81)</f>
        <v>69953.1</v>
      </c>
      <c r="E35" s="30">
        <f>D35/C35*100</f>
        <v>121.45057120038891</v>
      </c>
    </row>
    <row r="36" spans="1:5" ht="12.75">
      <c r="A36" s="7" t="s">
        <v>17</v>
      </c>
      <c r="B36" s="51">
        <f>SUM(B37:B39)+SUM(B42:B55)</f>
        <v>3357</v>
      </c>
      <c r="C36" s="51">
        <f>SUM(C37:C39)+SUM(C42:C55)</f>
        <v>5334</v>
      </c>
      <c r="D36" s="51">
        <f>SUM(D37:D39)+SUM(D42:D56)</f>
        <v>6188.4</v>
      </c>
      <c r="E36" s="10">
        <f t="shared" si="0"/>
        <v>116.01799775028121</v>
      </c>
    </row>
    <row r="37" spans="1:5" ht="12.75">
      <c r="A37" s="5" t="s">
        <v>107</v>
      </c>
      <c r="B37" s="47">
        <v>1600</v>
      </c>
      <c r="C37" s="10">
        <v>2500</v>
      </c>
      <c r="D37" s="10">
        <v>2434.8</v>
      </c>
      <c r="E37" s="10">
        <f t="shared" si="0"/>
        <v>97.39200000000001</v>
      </c>
    </row>
    <row r="38" spans="1:5" ht="12.75">
      <c r="A38" s="6" t="s">
        <v>98</v>
      </c>
      <c r="B38" s="47">
        <v>0</v>
      </c>
      <c r="C38" s="25">
        <v>0</v>
      </c>
      <c r="D38" s="25">
        <v>17</v>
      </c>
      <c r="E38" s="10">
        <v>0</v>
      </c>
    </row>
    <row r="39" spans="1:5" ht="13.5" thickBot="1">
      <c r="A39" s="21" t="s">
        <v>97</v>
      </c>
      <c r="B39" s="62">
        <v>180</v>
      </c>
      <c r="C39" s="15">
        <v>180</v>
      </c>
      <c r="D39" s="15">
        <v>202.7</v>
      </c>
      <c r="E39" s="15">
        <f t="shared" si="0"/>
        <v>112.6111111111111</v>
      </c>
    </row>
    <row r="40" spans="1:5" ht="12.75">
      <c r="A40" s="78" t="s">
        <v>101</v>
      </c>
      <c r="B40" s="35" t="s">
        <v>84</v>
      </c>
      <c r="C40" s="44" t="s">
        <v>0</v>
      </c>
      <c r="D40" s="44" t="s">
        <v>1</v>
      </c>
      <c r="E40" s="44" t="s">
        <v>89</v>
      </c>
    </row>
    <row r="41" spans="1:5" ht="13.5" thickBot="1">
      <c r="A41" s="79"/>
      <c r="B41" s="36" t="s">
        <v>85</v>
      </c>
      <c r="C41" s="45" t="s">
        <v>85</v>
      </c>
      <c r="D41" s="45" t="s">
        <v>110</v>
      </c>
      <c r="E41" s="45" t="s">
        <v>90</v>
      </c>
    </row>
    <row r="42" spans="1:5" ht="12.75">
      <c r="A42" s="69" t="s">
        <v>77</v>
      </c>
      <c r="B42" s="9">
        <v>25</v>
      </c>
      <c r="C42" s="9">
        <v>25</v>
      </c>
      <c r="D42" s="71">
        <v>21.1</v>
      </c>
      <c r="E42" s="10">
        <f aca="true" t="shared" si="1" ref="E42:E80">D42/C42*100</f>
        <v>84.4</v>
      </c>
    </row>
    <row r="43" spans="1:5" ht="12.75">
      <c r="A43" s="5" t="s">
        <v>93</v>
      </c>
      <c r="B43" s="10">
        <v>700</v>
      </c>
      <c r="C43" s="10">
        <v>1100</v>
      </c>
      <c r="D43" s="39">
        <v>1568.4</v>
      </c>
      <c r="E43" s="10">
        <f>D43/C43*100</f>
        <v>142.5818181818182</v>
      </c>
    </row>
    <row r="44" spans="1:5" ht="12.75">
      <c r="A44" s="17" t="s">
        <v>94</v>
      </c>
      <c r="B44" s="13">
        <v>0</v>
      </c>
      <c r="C44" s="13">
        <v>0</v>
      </c>
      <c r="D44" s="68">
        <v>52.2</v>
      </c>
      <c r="E44" s="10">
        <v>0</v>
      </c>
    </row>
    <row r="45" spans="1:5" ht="12.75">
      <c r="A45" s="34" t="s">
        <v>18</v>
      </c>
      <c r="B45" s="13">
        <v>450</v>
      </c>
      <c r="C45" s="13">
        <v>1121</v>
      </c>
      <c r="D45" s="39">
        <v>1348.8</v>
      </c>
      <c r="E45" s="10">
        <f t="shared" si="1"/>
        <v>120.32114183764494</v>
      </c>
    </row>
    <row r="46" spans="1:5" ht="12.75">
      <c r="A46" s="17" t="s">
        <v>96</v>
      </c>
      <c r="B46" s="13">
        <v>0</v>
      </c>
      <c r="C46" s="13">
        <v>0</v>
      </c>
      <c r="D46" s="68">
        <v>17.4</v>
      </c>
      <c r="E46" s="10">
        <v>0</v>
      </c>
    </row>
    <row r="47" spans="1:5" ht="12.75">
      <c r="A47" s="6" t="s">
        <v>92</v>
      </c>
      <c r="B47" s="10">
        <v>400</v>
      </c>
      <c r="C47" s="10">
        <v>400</v>
      </c>
      <c r="D47" s="10">
        <v>413.3</v>
      </c>
      <c r="E47" s="10">
        <f t="shared" si="1"/>
        <v>103.325</v>
      </c>
    </row>
    <row r="48" spans="1:5" ht="12.75">
      <c r="A48" s="5" t="s">
        <v>95</v>
      </c>
      <c r="B48" s="10">
        <v>0</v>
      </c>
      <c r="C48" s="10">
        <v>0</v>
      </c>
      <c r="D48" s="68">
        <v>43.4</v>
      </c>
      <c r="E48" s="10">
        <v>0</v>
      </c>
    </row>
    <row r="49" spans="1:5" ht="12.75">
      <c r="A49" s="5" t="s">
        <v>114</v>
      </c>
      <c r="B49" s="10">
        <v>2</v>
      </c>
      <c r="C49" s="10">
        <v>2</v>
      </c>
      <c r="D49" s="70">
        <v>2.1</v>
      </c>
      <c r="E49" s="10">
        <f t="shared" si="1"/>
        <v>105</v>
      </c>
    </row>
    <row r="50" spans="1:5" ht="12.75">
      <c r="A50" s="5" t="s">
        <v>115</v>
      </c>
      <c r="B50" s="10">
        <v>0</v>
      </c>
      <c r="C50" s="10">
        <v>6</v>
      </c>
      <c r="D50" s="70">
        <v>21</v>
      </c>
      <c r="E50" s="10">
        <f t="shared" si="1"/>
        <v>350</v>
      </c>
    </row>
    <row r="51" spans="1:5" ht="12.75">
      <c r="A51" s="5" t="s">
        <v>116</v>
      </c>
      <c r="B51" s="10">
        <v>0</v>
      </c>
      <c r="C51" s="10">
        <v>0</v>
      </c>
      <c r="D51" s="68">
        <v>8.9</v>
      </c>
      <c r="E51" s="10">
        <v>0</v>
      </c>
    </row>
    <row r="52" spans="1:5" ht="12.75">
      <c r="A52" s="5" t="s">
        <v>117</v>
      </c>
      <c r="B52" s="10">
        <v>0</v>
      </c>
      <c r="C52" s="10">
        <v>0</v>
      </c>
      <c r="D52" s="66">
        <v>0.5</v>
      </c>
      <c r="E52" s="25">
        <v>0</v>
      </c>
    </row>
    <row r="53" spans="1:5" ht="12.75">
      <c r="A53" s="5" t="s">
        <v>118</v>
      </c>
      <c r="B53" s="10">
        <v>0</v>
      </c>
      <c r="C53" s="10">
        <v>0</v>
      </c>
      <c r="D53" s="66">
        <v>0.5</v>
      </c>
      <c r="E53" s="25">
        <v>0</v>
      </c>
    </row>
    <row r="54" spans="1:5" ht="12.75">
      <c r="A54" s="24" t="s">
        <v>119</v>
      </c>
      <c r="B54" s="25">
        <v>0</v>
      </c>
      <c r="C54" s="25">
        <v>0</v>
      </c>
      <c r="D54" s="66">
        <v>0.1</v>
      </c>
      <c r="E54" s="25">
        <v>0</v>
      </c>
    </row>
    <row r="55" spans="1:5" ht="12.75">
      <c r="A55" s="24" t="s">
        <v>120</v>
      </c>
      <c r="B55" s="25">
        <v>0</v>
      </c>
      <c r="C55" s="25">
        <v>0</v>
      </c>
      <c r="D55" s="66">
        <v>0.2</v>
      </c>
      <c r="E55" s="25">
        <v>0</v>
      </c>
    </row>
    <row r="56" spans="1:5" ht="13.5" thickBot="1">
      <c r="A56" s="14" t="s">
        <v>121</v>
      </c>
      <c r="B56" s="15">
        <v>0</v>
      </c>
      <c r="C56" s="15">
        <v>0</v>
      </c>
      <c r="D56" s="76">
        <v>36</v>
      </c>
      <c r="E56" s="15">
        <v>0</v>
      </c>
    </row>
    <row r="57" spans="1:5" ht="13.5" thickBot="1">
      <c r="A57" s="65" t="s">
        <v>54</v>
      </c>
      <c r="B57" s="67">
        <f>SUM(B58:B73)</f>
        <v>27151</v>
      </c>
      <c r="C57" s="67">
        <f>SUM(C58:C73)</f>
        <v>28066</v>
      </c>
      <c r="D57" s="77">
        <f>SUM(D58:D73)</f>
        <v>29891.500000000004</v>
      </c>
      <c r="E57" s="59">
        <f t="shared" si="1"/>
        <v>106.50431126630086</v>
      </c>
    </row>
    <row r="58" spans="1:35" s="50" customFormat="1" ht="12.75">
      <c r="A58" s="4" t="s">
        <v>55</v>
      </c>
      <c r="B58" s="16">
        <v>5000</v>
      </c>
      <c r="C58" s="16">
        <v>4000</v>
      </c>
      <c r="D58" s="16">
        <v>4531.7</v>
      </c>
      <c r="E58" s="9">
        <f t="shared" si="1"/>
        <v>113.29249999999999</v>
      </c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7"/>
    </row>
    <row r="59" spans="1:35" s="50" customFormat="1" ht="12.75">
      <c r="A59" s="17" t="s">
        <v>56</v>
      </c>
      <c r="B59" s="39">
        <v>300</v>
      </c>
      <c r="C59" s="39">
        <v>509</v>
      </c>
      <c r="D59" s="39">
        <v>551.9</v>
      </c>
      <c r="E59" s="10">
        <f t="shared" si="1"/>
        <v>108.42829076620826</v>
      </c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7"/>
    </row>
    <row r="60" spans="1:35" s="50" customFormat="1" ht="12.75">
      <c r="A60" s="17" t="s">
        <v>78</v>
      </c>
      <c r="B60" s="39">
        <v>25</v>
      </c>
      <c r="C60" s="39">
        <v>44</v>
      </c>
      <c r="D60" s="72">
        <v>79</v>
      </c>
      <c r="E60" s="10">
        <f t="shared" si="1"/>
        <v>179.54545454545453</v>
      </c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7"/>
    </row>
    <row r="61" spans="1:35" s="50" customFormat="1" ht="12.75">
      <c r="A61" s="6" t="s">
        <v>79</v>
      </c>
      <c r="B61" s="40">
        <v>30</v>
      </c>
      <c r="C61" s="40">
        <v>30</v>
      </c>
      <c r="D61" s="6">
        <v>56.7</v>
      </c>
      <c r="E61" s="10">
        <f t="shared" si="1"/>
        <v>189</v>
      </c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7"/>
    </row>
    <row r="62" spans="1:35" s="50" customFormat="1" ht="12.75">
      <c r="A62" s="6" t="s">
        <v>72</v>
      </c>
      <c r="B62" s="40">
        <v>40</v>
      </c>
      <c r="C62" s="40">
        <v>137</v>
      </c>
      <c r="D62" s="6">
        <v>146.5</v>
      </c>
      <c r="E62" s="10">
        <f t="shared" si="1"/>
        <v>106.93430656934306</v>
      </c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7"/>
    </row>
    <row r="63" spans="1:35" s="50" customFormat="1" ht="12.75">
      <c r="A63" s="5" t="s">
        <v>43</v>
      </c>
      <c r="B63" s="40">
        <v>340</v>
      </c>
      <c r="C63" s="40">
        <v>650</v>
      </c>
      <c r="D63" s="72">
        <v>650</v>
      </c>
      <c r="E63" s="10">
        <f t="shared" si="1"/>
        <v>100</v>
      </c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7"/>
    </row>
    <row r="64" spans="1:35" s="50" customFormat="1" ht="12.75">
      <c r="A64" s="5" t="s">
        <v>44</v>
      </c>
      <c r="B64" s="40">
        <v>1000</v>
      </c>
      <c r="C64" s="40">
        <v>1770</v>
      </c>
      <c r="D64" s="39">
        <v>2212.3</v>
      </c>
      <c r="E64" s="10">
        <f t="shared" si="1"/>
        <v>124.98870056497175</v>
      </c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7"/>
    </row>
    <row r="65" spans="1:35" s="50" customFormat="1" ht="12.75">
      <c r="A65" s="17" t="s">
        <v>19</v>
      </c>
      <c r="B65" s="39">
        <v>3580</v>
      </c>
      <c r="C65" s="39">
        <v>4240</v>
      </c>
      <c r="D65" s="39">
        <v>4924.1</v>
      </c>
      <c r="E65" s="10">
        <f t="shared" si="1"/>
        <v>116.13443396226415</v>
      </c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7"/>
    </row>
    <row r="66" spans="1:35" s="50" customFormat="1" ht="12.75">
      <c r="A66" s="5" t="s">
        <v>20</v>
      </c>
      <c r="B66" s="40">
        <v>780</v>
      </c>
      <c r="C66" s="40">
        <v>780</v>
      </c>
      <c r="D66" s="6">
        <v>833.7</v>
      </c>
      <c r="E66" s="10">
        <f t="shared" si="1"/>
        <v>106.8846153846154</v>
      </c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7"/>
    </row>
    <row r="67" spans="1:35" s="50" customFormat="1" ht="12.75">
      <c r="A67" s="5" t="s">
        <v>67</v>
      </c>
      <c r="B67" s="40">
        <v>150</v>
      </c>
      <c r="C67" s="40">
        <v>0</v>
      </c>
      <c r="D67" s="6">
        <v>0</v>
      </c>
      <c r="E67" s="10">
        <v>0</v>
      </c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7"/>
    </row>
    <row r="68" spans="1:35" s="50" customFormat="1" ht="12.75">
      <c r="A68" s="5" t="s">
        <v>71</v>
      </c>
      <c r="B68" s="40">
        <v>612</v>
      </c>
      <c r="C68" s="40">
        <v>612</v>
      </c>
      <c r="D68" s="6">
        <v>611.7</v>
      </c>
      <c r="E68" s="10">
        <f t="shared" si="1"/>
        <v>99.95098039215688</v>
      </c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7"/>
    </row>
    <row r="69" spans="1:35" s="50" customFormat="1" ht="12.75">
      <c r="A69" s="5" t="s">
        <v>21</v>
      </c>
      <c r="B69" s="40">
        <v>73</v>
      </c>
      <c r="C69" s="40">
        <v>73</v>
      </c>
      <c r="D69" s="72">
        <v>68</v>
      </c>
      <c r="E69" s="10">
        <f t="shared" si="1"/>
        <v>93.15068493150685</v>
      </c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7"/>
    </row>
    <row r="70" spans="1:35" s="50" customFormat="1" ht="12.75">
      <c r="A70" s="5" t="s">
        <v>80</v>
      </c>
      <c r="B70" s="40">
        <v>2</v>
      </c>
      <c r="C70" s="40">
        <v>2</v>
      </c>
      <c r="D70" s="6">
        <v>5.7</v>
      </c>
      <c r="E70" s="10">
        <f t="shared" si="1"/>
        <v>285</v>
      </c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7"/>
    </row>
    <row r="71" spans="1:35" s="50" customFormat="1" ht="12.75">
      <c r="A71" s="5" t="s">
        <v>22</v>
      </c>
      <c r="B71" s="40">
        <v>15176</v>
      </c>
      <c r="C71" s="40">
        <v>15176</v>
      </c>
      <c r="D71" s="40">
        <v>15176</v>
      </c>
      <c r="E71" s="10">
        <f t="shared" si="1"/>
        <v>100</v>
      </c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7"/>
    </row>
    <row r="72" spans="1:35" s="50" customFormat="1" ht="12.75">
      <c r="A72" s="5" t="s">
        <v>23</v>
      </c>
      <c r="B72" s="40">
        <v>15</v>
      </c>
      <c r="C72" s="40">
        <v>15</v>
      </c>
      <c r="D72" s="72">
        <v>16.5</v>
      </c>
      <c r="E72" s="10">
        <f t="shared" si="1"/>
        <v>110.00000000000001</v>
      </c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7"/>
    </row>
    <row r="73" spans="1:35" s="50" customFormat="1" ht="12.75">
      <c r="A73" s="5" t="s">
        <v>57</v>
      </c>
      <c r="B73" s="40">
        <v>28</v>
      </c>
      <c r="C73" s="40">
        <v>28</v>
      </c>
      <c r="D73" s="6">
        <v>27.7</v>
      </c>
      <c r="E73" s="10">
        <f t="shared" si="1"/>
        <v>98.92857142857142</v>
      </c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7"/>
    </row>
    <row r="74" spans="1:35" s="50" customFormat="1" ht="12.75">
      <c r="A74" s="5" t="s">
        <v>24</v>
      </c>
      <c r="B74" s="40">
        <v>0</v>
      </c>
      <c r="C74" s="40">
        <v>1005</v>
      </c>
      <c r="D74" s="40">
        <v>3817.2</v>
      </c>
      <c r="E74" s="10">
        <f>D74/C74*100</f>
        <v>379.820895522388</v>
      </c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7"/>
    </row>
    <row r="75" spans="1:35" s="50" customFormat="1" ht="12.75">
      <c r="A75" s="5" t="s">
        <v>25</v>
      </c>
      <c r="B75" s="40">
        <v>2000</v>
      </c>
      <c r="C75" s="40">
        <v>2500</v>
      </c>
      <c r="D75" s="40">
        <v>3692.8</v>
      </c>
      <c r="E75" s="10">
        <f t="shared" si="1"/>
        <v>147.712</v>
      </c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7"/>
    </row>
    <row r="76" spans="1:35" s="50" customFormat="1" ht="12.75">
      <c r="A76" s="5" t="s">
        <v>26</v>
      </c>
      <c r="B76" s="40">
        <v>670</v>
      </c>
      <c r="C76" s="40">
        <v>6670</v>
      </c>
      <c r="D76" s="40">
        <v>6689.1</v>
      </c>
      <c r="E76" s="10">
        <f t="shared" si="1"/>
        <v>100.28635682158922</v>
      </c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7"/>
    </row>
    <row r="77" spans="1:35" s="50" customFormat="1" ht="12.75">
      <c r="A77" s="17" t="s">
        <v>82</v>
      </c>
      <c r="B77" s="22">
        <v>3460</v>
      </c>
      <c r="C77" s="22">
        <v>6083</v>
      </c>
      <c r="D77" s="22">
        <v>11784.7</v>
      </c>
      <c r="E77" s="10">
        <f t="shared" si="1"/>
        <v>193.73171132664802</v>
      </c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7"/>
    </row>
    <row r="78" spans="1:35" s="50" customFormat="1" ht="12.75">
      <c r="A78" s="3" t="s">
        <v>45</v>
      </c>
      <c r="B78" s="20">
        <v>580</v>
      </c>
      <c r="C78" s="20">
        <v>1744</v>
      </c>
      <c r="D78" s="22">
        <v>2278.8</v>
      </c>
      <c r="E78" s="10">
        <f t="shared" si="1"/>
        <v>130.6651376146789</v>
      </c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7"/>
    </row>
    <row r="79" spans="1:35" s="50" customFormat="1" ht="12.75">
      <c r="A79" s="5" t="s">
        <v>27</v>
      </c>
      <c r="B79" s="10">
        <v>376</v>
      </c>
      <c r="C79" s="10">
        <v>376</v>
      </c>
      <c r="D79" s="6">
        <v>363.3</v>
      </c>
      <c r="E79" s="10">
        <f t="shared" si="1"/>
        <v>96.62234042553192</v>
      </c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7"/>
    </row>
    <row r="80" spans="1:35" s="50" customFormat="1" ht="12.75">
      <c r="A80" s="5" t="s">
        <v>28</v>
      </c>
      <c r="B80" s="10">
        <v>5400</v>
      </c>
      <c r="C80" s="10">
        <v>5400</v>
      </c>
      <c r="D80" s="10">
        <v>4827.3</v>
      </c>
      <c r="E80" s="10">
        <f t="shared" si="1"/>
        <v>89.39444444444445</v>
      </c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7"/>
    </row>
    <row r="81" spans="1:35" s="50" customFormat="1" ht="13.5" thickBot="1">
      <c r="A81" s="14" t="s">
        <v>29</v>
      </c>
      <c r="B81" s="15">
        <v>0</v>
      </c>
      <c r="C81" s="15">
        <v>420</v>
      </c>
      <c r="D81" s="15">
        <v>420</v>
      </c>
      <c r="E81" s="10">
        <f>D81/C81*100</f>
        <v>100</v>
      </c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7"/>
    </row>
    <row r="82" spans="1:5" ht="12.75">
      <c r="A82" s="78" t="s">
        <v>101</v>
      </c>
      <c r="B82" s="35" t="s">
        <v>84</v>
      </c>
      <c r="C82" s="44" t="s">
        <v>0</v>
      </c>
      <c r="D82" s="44" t="s">
        <v>1</v>
      </c>
      <c r="E82" s="44" t="s">
        <v>89</v>
      </c>
    </row>
    <row r="83" spans="1:5" ht="13.5" thickBot="1">
      <c r="A83" s="79"/>
      <c r="B83" s="36" t="s">
        <v>85</v>
      </c>
      <c r="C83" s="45" t="s">
        <v>85</v>
      </c>
      <c r="D83" s="45" t="s">
        <v>110</v>
      </c>
      <c r="E83" s="45" t="s">
        <v>90</v>
      </c>
    </row>
    <row r="84" spans="1:5" ht="13.5" thickBot="1">
      <c r="A84" s="29" t="s">
        <v>30</v>
      </c>
      <c r="B84" s="30">
        <f>SUM(B85:B89)</f>
        <v>50000</v>
      </c>
      <c r="C84" s="30">
        <f>SUM(C85:C89)</f>
        <v>66893</v>
      </c>
      <c r="D84" s="30">
        <f>SUM(D85:D89)</f>
        <v>83816.4</v>
      </c>
      <c r="E84" s="30">
        <f>D84/C84*100</f>
        <v>125.29920918481754</v>
      </c>
    </row>
    <row r="85" spans="1:5" ht="12.75">
      <c r="A85" s="4" t="s">
        <v>31</v>
      </c>
      <c r="B85" s="52">
        <v>12000</v>
      </c>
      <c r="C85" s="9">
        <v>20755</v>
      </c>
      <c r="D85" s="9">
        <v>26321.6</v>
      </c>
      <c r="E85" s="10">
        <f>D85/C85*100</f>
        <v>126.8205251746567</v>
      </c>
    </row>
    <row r="86" spans="1:5" ht="12.75">
      <c r="A86" s="5" t="s">
        <v>32</v>
      </c>
      <c r="B86" s="47">
        <v>8000</v>
      </c>
      <c r="C86" s="10">
        <v>10580</v>
      </c>
      <c r="D86" s="10">
        <v>19013.6</v>
      </c>
      <c r="E86" s="10">
        <f>D86/C86*100</f>
        <v>179.71266540642722</v>
      </c>
    </row>
    <row r="87" spans="1:5" ht="12.75">
      <c r="A87" s="5" t="s">
        <v>81</v>
      </c>
      <c r="B87" s="47">
        <v>30000</v>
      </c>
      <c r="C87" s="10">
        <v>30000</v>
      </c>
      <c r="D87" s="10">
        <v>32352.9</v>
      </c>
      <c r="E87" s="10">
        <f>D87/C87*100</f>
        <v>107.843</v>
      </c>
    </row>
    <row r="88" spans="1:5" ht="12.75">
      <c r="A88" s="24" t="s">
        <v>40</v>
      </c>
      <c r="B88" s="49">
        <v>0</v>
      </c>
      <c r="C88" s="25">
        <v>1038</v>
      </c>
      <c r="D88" s="25">
        <v>1607.9</v>
      </c>
      <c r="E88" s="10">
        <f>D88/C88*100</f>
        <v>154.90366088631987</v>
      </c>
    </row>
    <row r="89" spans="1:5" ht="13.5" thickBot="1">
      <c r="A89" s="28" t="s">
        <v>64</v>
      </c>
      <c r="B89" s="49">
        <v>0</v>
      </c>
      <c r="C89" s="25">
        <v>4520</v>
      </c>
      <c r="D89" s="25">
        <v>4520.4</v>
      </c>
      <c r="E89" s="10">
        <f>D89/C89*100</f>
        <v>100.00884955752211</v>
      </c>
    </row>
    <row r="90" spans="1:5" ht="13.5" thickBot="1">
      <c r="A90" s="29" t="s">
        <v>33</v>
      </c>
      <c r="B90" s="30">
        <f>SUM(B91:B112)</f>
        <v>458063</v>
      </c>
      <c r="C90" s="30">
        <f>SUM(C91:C113)</f>
        <v>533161</v>
      </c>
      <c r="D90" s="30">
        <f>SUM(D91:D113)</f>
        <v>515537.29999999993</v>
      </c>
      <c r="E90" s="30">
        <f aca="true" t="shared" si="2" ref="E90:E100">D90/C90*100</f>
        <v>96.69448815648555</v>
      </c>
    </row>
    <row r="91" spans="1:5" ht="12.75">
      <c r="A91" s="4" t="s">
        <v>34</v>
      </c>
      <c r="B91" s="52">
        <v>255683</v>
      </c>
      <c r="C91" s="9">
        <v>242743</v>
      </c>
      <c r="D91" s="9">
        <v>242743</v>
      </c>
      <c r="E91" s="10">
        <f t="shared" si="2"/>
        <v>100</v>
      </c>
    </row>
    <row r="92" spans="1:5" ht="12.75">
      <c r="A92" s="17" t="s">
        <v>41</v>
      </c>
      <c r="B92" s="46">
        <v>0</v>
      </c>
      <c r="C92" s="13">
        <v>2677</v>
      </c>
      <c r="D92" s="13">
        <v>2743.9</v>
      </c>
      <c r="E92" s="10">
        <f t="shared" si="2"/>
        <v>102.4990661187897</v>
      </c>
    </row>
    <row r="93" spans="1:5" ht="12.75">
      <c r="A93" s="5" t="s">
        <v>35</v>
      </c>
      <c r="B93" s="47">
        <v>1700</v>
      </c>
      <c r="C93" s="10">
        <v>2200</v>
      </c>
      <c r="D93" s="10">
        <v>2313.7</v>
      </c>
      <c r="E93" s="10">
        <f t="shared" si="2"/>
        <v>105.16818181818182</v>
      </c>
    </row>
    <row r="94" spans="1:5" ht="12.75">
      <c r="A94" s="5" t="s">
        <v>46</v>
      </c>
      <c r="B94" s="47">
        <v>0</v>
      </c>
      <c r="C94" s="10">
        <v>1682</v>
      </c>
      <c r="D94" s="10">
        <v>1681.3</v>
      </c>
      <c r="E94" s="10">
        <f t="shared" si="2"/>
        <v>99.95838287752676</v>
      </c>
    </row>
    <row r="95" spans="1:5" ht="12.75">
      <c r="A95" s="5" t="s">
        <v>70</v>
      </c>
      <c r="B95" s="48">
        <v>0</v>
      </c>
      <c r="C95" s="23">
        <v>2456</v>
      </c>
      <c r="D95" s="23">
        <v>3654.7</v>
      </c>
      <c r="E95" s="10">
        <f t="shared" si="2"/>
        <v>148.80700325732897</v>
      </c>
    </row>
    <row r="96" spans="1:5" ht="12.75">
      <c r="A96" s="5" t="s">
        <v>69</v>
      </c>
      <c r="B96" s="47">
        <v>0</v>
      </c>
      <c r="C96" s="10">
        <v>9378</v>
      </c>
      <c r="D96" s="10">
        <v>9377.7</v>
      </c>
      <c r="E96" s="10">
        <f t="shared" si="2"/>
        <v>99.99680102367243</v>
      </c>
    </row>
    <row r="97" spans="1:5" ht="12.75">
      <c r="A97" s="5" t="s">
        <v>68</v>
      </c>
      <c r="B97" s="47">
        <v>0</v>
      </c>
      <c r="C97" s="10">
        <v>1290</v>
      </c>
      <c r="D97" s="10">
        <v>1290</v>
      </c>
      <c r="E97" s="10">
        <f t="shared" si="2"/>
        <v>100</v>
      </c>
    </row>
    <row r="98" spans="1:5" ht="12.75">
      <c r="A98" s="5" t="s">
        <v>74</v>
      </c>
      <c r="B98" s="47">
        <v>0</v>
      </c>
      <c r="C98" s="10">
        <v>2713</v>
      </c>
      <c r="D98" s="10">
        <v>2713.2</v>
      </c>
      <c r="E98" s="10">
        <f t="shared" si="2"/>
        <v>100.00737191301141</v>
      </c>
    </row>
    <row r="99" spans="1:5" ht="12.75">
      <c r="A99" s="5" t="s">
        <v>102</v>
      </c>
      <c r="B99" s="47">
        <v>0</v>
      </c>
      <c r="C99" s="10">
        <v>114</v>
      </c>
      <c r="D99" s="10">
        <v>113.7</v>
      </c>
      <c r="E99" s="10">
        <f t="shared" si="2"/>
        <v>99.73684210526315</v>
      </c>
    </row>
    <row r="100" spans="1:5" ht="12.75">
      <c r="A100" s="5" t="s">
        <v>103</v>
      </c>
      <c r="B100" s="47">
        <v>0</v>
      </c>
      <c r="C100" s="10">
        <v>149</v>
      </c>
      <c r="D100" s="10">
        <v>149.1</v>
      </c>
      <c r="E100" s="10">
        <f t="shared" si="2"/>
        <v>100.06711409395972</v>
      </c>
    </row>
    <row r="101" spans="1:5" ht="12.75">
      <c r="A101" s="5" t="s">
        <v>111</v>
      </c>
      <c r="B101" s="47">
        <v>0</v>
      </c>
      <c r="C101" s="10">
        <v>300</v>
      </c>
      <c r="D101" s="10">
        <v>300</v>
      </c>
      <c r="E101" s="10">
        <v>0</v>
      </c>
    </row>
    <row r="102" spans="1:5" ht="12.75">
      <c r="A102" s="5" t="s">
        <v>112</v>
      </c>
      <c r="B102" s="47">
        <v>0</v>
      </c>
      <c r="C102" s="10">
        <v>221</v>
      </c>
      <c r="D102" s="10">
        <v>221.1</v>
      </c>
      <c r="E102" s="10">
        <v>0</v>
      </c>
    </row>
    <row r="103" spans="1:5" ht="12.75">
      <c r="A103" s="5" t="s">
        <v>36</v>
      </c>
      <c r="B103" s="47">
        <v>0</v>
      </c>
      <c r="C103" s="10">
        <v>906</v>
      </c>
      <c r="D103" s="10">
        <v>906.1</v>
      </c>
      <c r="E103" s="10">
        <v>0</v>
      </c>
    </row>
    <row r="104" spans="1:5" ht="12.75">
      <c r="A104" s="5" t="s">
        <v>65</v>
      </c>
      <c r="B104" s="48">
        <v>193341</v>
      </c>
      <c r="C104" s="23">
        <v>209989</v>
      </c>
      <c r="D104" s="23">
        <v>209989.3</v>
      </c>
      <c r="E104" s="10">
        <f>D104/C104*100</f>
        <v>100.00014286462624</v>
      </c>
    </row>
    <row r="105" spans="1:5" ht="12.75">
      <c r="A105" s="5" t="s">
        <v>58</v>
      </c>
      <c r="B105" s="53">
        <v>0</v>
      </c>
      <c r="C105" s="26">
        <v>2846</v>
      </c>
      <c r="D105" s="26">
        <v>2842.1</v>
      </c>
      <c r="E105" s="10">
        <v>0</v>
      </c>
    </row>
    <row r="106" spans="1:5" ht="12.75">
      <c r="A106" s="8" t="s">
        <v>37</v>
      </c>
      <c r="B106" s="54">
        <v>7339</v>
      </c>
      <c r="C106" s="12">
        <v>7371</v>
      </c>
      <c r="D106" s="12">
        <v>0</v>
      </c>
      <c r="E106" s="10">
        <f>D106/C106*100</f>
        <v>0</v>
      </c>
    </row>
    <row r="107" spans="1:5" ht="12.75">
      <c r="A107" s="5" t="s">
        <v>38</v>
      </c>
      <c r="B107" s="47">
        <v>0</v>
      </c>
      <c r="C107" s="10">
        <v>0</v>
      </c>
      <c r="D107" s="10">
        <v>348.8</v>
      </c>
      <c r="E107" s="10">
        <v>0</v>
      </c>
    </row>
    <row r="108" spans="1:5" ht="12.75">
      <c r="A108" s="24" t="s">
        <v>42</v>
      </c>
      <c r="B108" s="49">
        <v>0</v>
      </c>
      <c r="C108" s="25">
        <v>0</v>
      </c>
      <c r="D108" s="25">
        <v>0</v>
      </c>
      <c r="E108" s="10">
        <v>0</v>
      </c>
    </row>
    <row r="109" spans="1:5" ht="12.75">
      <c r="A109" s="24" t="s">
        <v>66</v>
      </c>
      <c r="B109" s="49">
        <v>0</v>
      </c>
      <c r="C109" s="25">
        <v>30</v>
      </c>
      <c r="D109" s="25">
        <v>29.6</v>
      </c>
      <c r="E109" s="10">
        <v>0</v>
      </c>
    </row>
    <row r="110" spans="1:5" ht="12.75">
      <c r="A110" s="27" t="s">
        <v>75</v>
      </c>
      <c r="B110" s="49">
        <v>0</v>
      </c>
      <c r="C110" s="25">
        <v>38646</v>
      </c>
      <c r="D110" s="25">
        <v>26675.5</v>
      </c>
      <c r="E110" s="10">
        <v>0</v>
      </c>
    </row>
    <row r="111" spans="1:5" ht="12.75">
      <c r="A111" s="27" t="s">
        <v>62</v>
      </c>
      <c r="B111" s="55">
        <v>0</v>
      </c>
      <c r="C111" s="58">
        <v>312</v>
      </c>
      <c r="D111" s="58">
        <v>306.9</v>
      </c>
      <c r="E111" s="10">
        <v>0</v>
      </c>
    </row>
    <row r="112" spans="1:5" ht="12.75">
      <c r="A112" s="27" t="s">
        <v>108</v>
      </c>
      <c r="B112" s="55">
        <v>0</v>
      </c>
      <c r="C112" s="58">
        <v>6945</v>
      </c>
      <c r="D112" s="58">
        <v>6945.2</v>
      </c>
      <c r="E112" s="25">
        <v>0</v>
      </c>
    </row>
    <row r="113" spans="1:5" ht="13.5" thickBot="1">
      <c r="A113" s="73" t="s">
        <v>113</v>
      </c>
      <c r="B113" s="74">
        <v>0</v>
      </c>
      <c r="C113" s="75">
        <v>193</v>
      </c>
      <c r="D113" s="75">
        <v>192.4</v>
      </c>
      <c r="E113" s="15">
        <v>0</v>
      </c>
    </row>
    <row r="114" spans="1:5" ht="13.5" thickBot="1">
      <c r="A114" s="32" t="s">
        <v>63</v>
      </c>
      <c r="B114" s="33">
        <f>B90+B84+B35+B6</f>
        <v>994290</v>
      </c>
      <c r="C114" s="33">
        <f>C90+C84+C35+C6</f>
        <v>1136940</v>
      </c>
      <c r="D114" s="33">
        <f>D90+D84+D35+D6</f>
        <v>1172030.3</v>
      </c>
      <c r="E114" s="30">
        <f>D114/C114*100</f>
        <v>103.0863809875631</v>
      </c>
    </row>
    <row r="115" spans="1:5" ht="13.5" thickBot="1">
      <c r="A115" s="31" t="s">
        <v>59</v>
      </c>
      <c r="B115" s="11">
        <v>103000</v>
      </c>
      <c r="C115" s="11">
        <v>152217</v>
      </c>
      <c r="D115" s="2"/>
      <c r="E115" s="10">
        <f>D115/C115*100</f>
        <v>0</v>
      </c>
    </row>
    <row r="116" spans="1:5" ht="13.5" thickBot="1">
      <c r="A116" s="32" t="s">
        <v>60</v>
      </c>
      <c r="B116" s="30">
        <f>B114+B115</f>
        <v>1097290</v>
      </c>
      <c r="C116" s="30">
        <f>C114+C115</f>
        <v>1289157</v>
      </c>
      <c r="D116" s="30">
        <f>D114+D115</f>
        <v>1172030.3</v>
      </c>
      <c r="E116" s="30">
        <f>D116/C116*100</f>
        <v>90.91447356683476</v>
      </c>
    </row>
    <row r="117" ht="12.75"/>
    <row r="118" spans="1:2" ht="12.75">
      <c r="A118" s="43" t="s">
        <v>88</v>
      </c>
      <c r="B118" s="42" t="s">
        <v>87</v>
      </c>
    </row>
    <row r="119" spans="1:2" ht="12.75">
      <c r="A119" s="41"/>
      <c r="B119" s="42" t="s">
        <v>83</v>
      </c>
    </row>
    <row r="120" ht="12.75">
      <c r="B120" s="42" t="s">
        <v>86</v>
      </c>
    </row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/>
    <row r="134" ht="12.75"/>
    <row r="135" ht="12.75"/>
    <row r="136" ht="12.75"/>
  </sheetData>
  <mergeCells count="4">
    <mergeCell ref="A82:A83"/>
    <mergeCell ref="A4:A5"/>
    <mergeCell ref="A40:A41"/>
    <mergeCell ref="A1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  <headerFooter alignWithMargins="0">
    <oddHeader>&amp;RČ.j. &amp;"Arial CE,Tučné" R/OE/  /04</oddHeader>
  </headerFooter>
  <rowBreaks count="2" manualBreakCount="2">
    <brk id="39" max="255" man="1"/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AC9</dc:creator>
  <cp:keywords/>
  <dc:description/>
  <cp:lastModifiedBy>Romana Matějková</cp:lastModifiedBy>
  <cp:lastPrinted>2005-02-11T07:38:02Z</cp:lastPrinted>
  <dcterms:created xsi:type="dcterms:W3CDTF">2002-04-08T12:47:06Z</dcterms:created>
  <dcterms:modified xsi:type="dcterms:W3CDTF">2005-02-11T09:47:12Z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42858903</vt:i4>
  </property>
  <property fmtid="{D5CDD505-2E9C-101B-9397-08002B2CF9AE}" pid="3" name="_EmailSubject">
    <vt:lpwstr/>
  </property>
  <property fmtid="{D5CDD505-2E9C-101B-9397-08002B2CF9AE}" pid="4" name="_AuthorEmail">
    <vt:lpwstr>r.matejkova@chomutov-mesto.cz</vt:lpwstr>
  </property>
  <property fmtid="{D5CDD505-2E9C-101B-9397-08002B2CF9AE}" pid="5" name="_AuthorEmailDisplayName">
    <vt:lpwstr>Matějková Romana</vt:lpwstr>
  </property>
  <property fmtid="{D5CDD505-2E9C-101B-9397-08002B2CF9AE}" pid="6" name="_ReviewingToolsShownOnce">
    <vt:lpwstr/>
  </property>
</Properties>
</file>