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'List1'!$A$1:$F$127</definedName>
  </definedNames>
  <calcPr fullCalcOnLoad="1"/>
</workbook>
</file>

<file path=xl/sharedStrings.xml><?xml version="1.0" encoding="utf-8"?>
<sst xmlns="http://schemas.openxmlformats.org/spreadsheetml/2006/main" count="129" uniqueCount="119">
  <si>
    <t>Upravený</t>
  </si>
  <si>
    <t>Skutečnost</t>
  </si>
  <si>
    <t>Třída 3  -  kapitálové  příjmy  celkem</t>
  </si>
  <si>
    <t>Třída 2 - nedaňové příjmy celkem</t>
  </si>
  <si>
    <t>Třída 1 - daňové příjmy celkem</t>
  </si>
  <si>
    <t>PŘÍJMY  CELKEM  :</t>
  </si>
  <si>
    <t xml:space="preserve">Schválený </t>
  </si>
  <si>
    <t>Financování (revolvingový úvěr)</t>
  </si>
  <si>
    <t>Financování (volné FP)</t>
  </si>
  <si>
    <t xml:space="preserve">Financování </t>
  </si>
  <si>
    <t>213x</t>
  </si>
  <si>
    <t xml:space="preserve">DRUH    PŘÍJMŮ </t>
  </si>
  <si>
    <t>daň z příj.fyz.osob ze závislé činn.</t>
  </si>
  <si>
    <t>daň z příj.fyz.osob ze sam.výd.činn.</t>
  </si>
  <si>
    <t>daň z pří.fyz.osob z kapitál.výnosů</t>
  </si>
  <si>
    <t>daň z příjmů právnických osob</t>
  </si>
  <si>
    <t>daň z příjmů práv. osob za obce</t>
  </si>
  <si>
    <t>daň z přidané hodnoty</t>
  </si>
  <si>
    <t>správní poplatky celkem</t>
  </si>
  <si>
    <t xml:space="preserve">OSÚaŽP - odd. stavebního řízení </t>
  </si>
  <si>
    <t>OSÚaŽP - odd. živ. prostředí</t>
  </si>
  <si>
    <t>živnostenský úřad</t>
  </si>
  <si>
    <t xml:space="preserve">odbor kancelář tajemníka </t>
  </si>
  <si>
    <t>odvody za odnětí zem. a lesní půdy</t>
  </si>
  <si>
    <t>poplatek za komunální odpad</t>
  </si>
  <si>
    <t>poplatek ze psů</t>
  </si>
  <si>
    <t>pobytové poplatky</t>
  </si>
  <si>
    <t>poplatek ze vstupného</t>
  </si>
  <si>
    <t>popl. z ubytovací kapacity</t>
  </si>
  <si>
    <t>poplatek za provozovaný VHP</t>
  </si>
  <si>
    <t>výtěžek z výher.hracích přístrojů</t>
  </si>
  <si>
    <t>rybářské lístky</t>
  </si>
  <si>
    <t>daň z nemovitosti</t>
  </si>
  <si>
    <t xml:space="preserve">nerozúčtované, neidentifik. daňové příjmy </t>
  </si>
  <si>
    <t xml:space="preserve">DRUH    PŘÍJMŮ  </t>
  </si>
  <si>
    <t>příjmy z vlastní činnosti celkem</t>
  </si>
  <si>
    <t>Odbor soc.věcí a zdravotnictví</t>
  </si>
  <si>
    <t>OKP - kultura - vnější vztahy</t>
  </si>
  <si>
    <t>OKP - galerie</t>
  </si>
  <si>
    <t>OKT - rezidenční karty, poskytování informací</t>
  </si>
  <si>
    <t>Živnostenský úřad</t>
  </si>
  <si>
    <t>OSÚaŽP - odd. životního prostředí</t>
  </si>
  <si>
    <t>příjmy z pronájmu majetku celkem</t>
  </si>
  <si>
    <t xml:space="preserve">OKP - kultura - vnější vztahy (reklama) </t>
  </si>
  <si>
    <t>Podkrušnohorský zoopark</t>
  </si>
  <si>
    <t>Technické služby města CV</t>
  </si>
  <si>
    <t>pozemky k podnikání</t>
  </si>
  <si>
    <t>zahrád.kolonie+zahrádky</t>
  </si>
  <si>
    <t>honitba Strážky</t>
  </si>
  <si>
    <t>nájemní smlouva DPCHJ a.s.</t>
  </si>
  <si>
    <t>odvody příspěvkových organizací</t>
  </si>
  <si>
    <t>příjmy z úroků</t>
  </si>
  <si>
    <t>Rašelina Soběslav</t>
  </si>
  <si>
    <t>splátky půjček od organizací</t>
  </si>
  <si>
    <t>prodej pozemků</t>
  </si>
  <si>
    <t>prodej nemovitostí - domů</t>
  </si>
  <si>
    <t>prodej nemovitostí - bytů</t>
  </si>
  <si>
    <t>prodej HIM</t>
  </si>
  <si>
    <t>investiční dary</t>
  </si>
  <si>
    <t>prodej CP</t>
  </si>
  <si>
    <t>převody z vlastních fondů</t>
  </si>
  <si>
    <t>P Ř Í J M Y /bez financování/:</t>
  </si>
  <si>
    <t>2412, 2420, 2460</t>
  </si>
  <si>
    <t>splátky půjček od obyvatel - FRM</t>
  </si>
  <si>
    <t>ost.nedaň.příj.celkem (prodej+sankce)</t>
  </si>
  <si>
    <t>221x, 222x, 231x, 232x</t>
  </si>
  <si>
    <t>příjmy za zk.z odborné způs. - řidič. oprávnění</t>
  </si>
  <si>
    <t>ostatní investiční transfery</t>
  </si>
  <si>
    <t>neinvestiční transfery od krajů</t>
  </si>
  <si>
    <t>neinvestič.transfery od obcí</t>
  </si>
  <si>
    <t>ostatní neinvestiční transfery</t>
  </si>
  <si>
    <t>ostatní neinvestiční transfery - ÚZ 13235</t>
  </si>
  <si>
    <t>ostatní neinvestiční transfery - ÚZ 13306</t>
  </si>
  <si>
    <t>neinvestiční transfery ze VPS SR</t>
  </si>
  <si>
    <t>transfery v rámci souhrn.dotač.vztahu</t>
  </si>
  <si>
    <t>Třída 4 - přijaté transfery celkem</t>
  </si>
  <si>
    <t>Financování :    450 000 tis. Kč revolvingový úvěr</t>
  </si>
  <si>
    <t>OMP-zneškodnění odpadů EKO-KOM a.s.</t>
  </si>
  <si>
    <t>OMP-zneškodnění elektroodpadu</t>
  </si>
  <si>
    <t>OMP-poskytování služeb - ČVUT</t>
  </si>
  <si>
    <t>OMP - poskytování služeb - NP</t>
  </si>
  <si>
    <t>Městské policie - ochrana objektů, parkovné</t>
  </si>
  <si>
    <t>OMP - reklama</t>
  </si>
  <si>
    <t xml:space="preserve">OMP - info panely </t>
  </si>
  <si>
    <t>Odbor školství</t>
  </si>
  <si>
    <t>OMP - pronajaté plochy k parkování fyz. osoby</t>
  </si>
  <si>
    <t>přijaté nekapitálové příspěvky a náhrady</t>
  </si>
  <si>
    <t>neinvestiční dary</t>
  </si>
  <si>
    <t>prodej infrastruktury</t>
  </si>
  <si>
    <t>z toho:     odbor ekonomiky-povolení VHP</t>
  </si>
  <si>
    <t xml:space="preserve">odbor dopravních a správních činností </t>
  </si>
  <si>
    <t>Odbor dopravních a správních činností</t>
  </si>
  <si>
    <t>%</t>
  </si>
  <si>
    <t>čerpání</t>
  </si>
  <si>
    <t>Příjmy z prodeje dřeva (TSmCh)</t>
  </si>
  <si>
    <t>popl.z veřejného prostranství</t>
  </si>
  <si>
    <t>popl. za ukládání odpadů</t>
  </si>
  <si>
    <t>OKT-zasedací místnosti</t>
  </si>
  <si>
    <t>OMP- služby</t>
  </si>
  <si>
    <t>OE</t>
  </si>
  <si>
    <t>rozpočet r. 2010</t>
  </si>
  <si>
    <t>OMP - nebytové prostory (včetně NP CHB a.s.)</t>
  </si>
  <si>
    <t>příjmy z podílu na zisku a dividend (včetně TEPLO s.r.o.)</t>
  </si>
  <si>
    <t>nedaňové příjmy (předpokládaná výše dotace IPRM)</t>
  </si>
  <si>
    <t xml:space="preserve">                         197 000 tis. Kč - volné FP Portfólio</t>
  </si>
  <si>
    <t xml:space="preserve">                         134 702 tis. Kč - volné FP na BÚ</t>
  </si>
  <si>
    <t xml:space="preserve">               OSVaZ</t>
  </si>
  <si>
    <t>movité věci OKT</t>
  </si>
  <si>
    <t>movité věci - OMP</t>
  </si>
  <si>
    <t>OMP - BP CHB a.s.</t>
  </si>
  <si>
    <t>OMP - poskytování služeb - CHB a.s. (NP a BP)</t>
  </si>
  <si>
    <t>ost. inv. příjmy</t>
  </si>
  <si>
    <t>KULTURA A SPORT s.r.o. - movitý majetek</t>
  </si>
  <si>
    <t>SKZ "v likvidaci" s.r.o. - movitý majetek</t>
  </si>
  <si>
    <t>TABULKA   č.  1   -  PLNĚNÍ   PŘÍJMŮ   za   rok    2010   (v tis. Kč)</t>
  </si>
  <si>
    <t>k 31.12.2010</t>
  </si>
  <si>
    <t>neinvestiční transfery od RRR</t>
  </si>
  <si>
    <t>investiční transfery od RRR</t>
  </si>
  <si>
    <t>OMP - NP CHB a.s.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</si>
</sst>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horizontal="left" indent="5"/>
    </xf>
    <xf numFmtId="0" fontId="3" fillId="0" borderId="24" xfId="0" applyFont="1" applyBorder="1" applyAlignment="1">
      <alignment horizontal="left" indent="5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3" fillId="0" borderId="3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indent="4"/>
    </xf>
    <xf numFmtId="0" fontId="3" fillId="0" borderId="35" xfId="0" applyFont="1" applyBorder="1" applyAlignment="1">
      <alignment horizontal="left" indent="4"/>
    </xf>
    <xf numFmtId="0" fontId="3" fillId="0" borderId="36" xfId="0" applyFont="1" applyBorder="1" applyAlignment="1">
      <alignment horizontal="left" indent="4"/>
    </xf>
    <xf numFmtId="0" fontId="3" fillId="0" borderId="37" xfId="0" applyFont="1" applyBorder="1" applyAlignment="1">
      <alignment horizontal="left" indent="4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 horizontal="left" indent="4"/>
    </xf>
    <xf numFmtId="164" fontId="7" fillId="34" borderId="11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0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3" fillId="0" borderId="32" xfId="0" applyFont="1" applyBorder="1" applyAlignment="1">
      <alignment horizontal="left" wrapText="1"/>
    </xf>
    <xf numFmtId="0" fontId="8" fillId="0" borderId="3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64" fontId="9" fillId="0" borderId="15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164" fontId="7" fillId="0" borderId="21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164" fontId="7" fillId="34" borderId="12" xfId="0" applyNumberFormat="1" applyFont="1" applyFill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7" fillId="34" borderId="21" xfId="0" applyNumberFormat="1" applyFont="1" applyFill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0" fontId="8" fillId="0" borderId="34" xfId="0" applyFont="1" applyBorder="1" applyAlignment="1">
      <alignment horizontal="left" indent="4"/>
    </xf>
    <xf numFmtId="164" fontId="0" fillId="0" borderId="22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45" fillId="0" borderId="46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164" fontId="46" fillId="0" borderId="17" xfId="0" applyNumberFormat="1" applyFont="1" applyBorder="1" applyAlignment="1">
      <alignment/>
    </xf>
    <xf numFmtId="164" fontId="47" fillId="0" borderId="4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33" borderId="4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SheetLayoutView="100" zoomScalePageLayoutView="0" workbookViewId="0" topLeftCell="C108">
      <selection activeCell="E111" sqref="E111"/>
    </sheetView>
  </sheetViews>
  <sheetFormatPr defaultColWidth="0" defaultRowHeight="12.75" zeroHeight="1"/>
  <cols>
    <col min="1" max="1" width="8.875" style="1" customWidth="1"/>
    <col min="2" max="2" width="46.625" style="1" bestFit="1" customWidth="1"/>
    <col min="3" max="5" width="15.75390625" style="1" customWidth="1"/>
    <col min="6" max="6" width="15.625" style="1" customWidth="1"/>
    <col min="7" max="7" width="2.125" style="1" customWidth="1"/>
    <col min="8" max="16384" width="0" style="1" hidden="1" customWidth="1"/>
  </cols>
  <sheetData>
    <row r="1" spans="1:6" ht="12.75" customHeight="1">
      <c r="A1" s="113" t="s">
        <v>114</v>
      </c>
      <c r="B1" s="114"/>
      <c r="C1" s="114"/>
      <c r="D1" s="114"/>
      <c r="E1" s="114"/>
      <c r="F1" s="115"/>
    </row>
    <row r="2" spans="1:6" ht="13.5" customHeight="1" thickBot="1">
      <c r="A2" s="116"/>
      <c r="B2" s="117"/>
      <c r="C2" s="117"/>
      <c r="D2" s="117"/>
      <c r="E2" s="117"/>
      <c r="F2" s="118"/>
    </row>
    <row r="3" spans="1:6" ht="9" customHeight="1" thickBot="1">
      <c r="A3" s="2"/>
      <c r="B3" s="2"/>
      <c r="C3" s="2"/>
      <c r="D3" s="2"/>
      <c r="E3" s="2"/>
      <c r="F3" s="2"/>
    </row>
    <row r="4" spans="1:6" s="5" customFormat="1" ht="12.75">
      <c r="A4" s="121" t="s">
        <v>11</v>
      </c>
      <c r="B4" s="122"/>
      <c r="C4" s="43" t="s">
        <v>6</v>
      </c>
      <c r="D4" s="4" t="s">
        <v>0</v>
      </c>
      <c r="E4" s="4" t="s">
        <v>1</v>
      </c>
      <c r="F4" s="49" t="s">
        <v>92</v>
      </c>
    </row>
    <row r="5" spans="1:6" s="5" customFormat="1" ht="13.5" thickBot="1">
      <c r="A5" s="123"/>
      <c r="B5" s="124"/>
      <c r="C5" s="44" t="s">
        <v>100</v>
      </c>
      <c r="D5" s="6" t="s">
        <v>100</v>
      </c>
      <c r="E5" s="6" t="s">
        <v>115</v>
      </c>
      <c r="F5" s="50" t="s">
        <v>93</v>
      </c>
    </row>
    <row r="6" spans="1:6" ht="13.5" thickBot="1">
      <c r="A6" s="7" t="s">
        <v>4</v>
      </c>
      <c r="B6" s="8"/>
      <c r="C6" s="9">
        <f>SUM(C7:C13)+SUM(C21:C34)</f>
        <v>556971</v>
      </c>
      <c r="D6" s="9">
        <f>SUM(D7:D13)+SUM(D21:D34)</f>
        <v>577981</v>
      </c>
      <c r="E6" s="9">
        <f>SUM(E7:E13)+SUM(E21:E34)</f>
        <v>538624.1</v>
      </c>
      <c r="F6" s="57">
        <f>E6/D6*100</f>
        <v>93.19062391324282</v>
      </c>
    </row>
    <row r="7" spans="1:6" ht="12.75">
      <c r="A7" s="37">
        <v>1111</v>
      </c>
      <c r="B7" s="19" t="s">
        <v>12</v>
      </c>
      <c r="C7" s="10">
        <v>94500</v>
      </c>
      <c r="D7" s="10">
        <v>94500</v>
      </c>
      <c r="E7" s="85">
        <v>96319.6</v>
      </c>
      <c r="F7" s="71">
        <f>E7/D7*100</f>
        <v>101.92550264550265</v>
      </c>
    </row>
    <row r="8" spans="1:6" ht="12.75">
      <c r="A8" s="38">
        <v>1112</v>
      </c>
      <c r="B8" s="23" t="s">
        <v>13</v>
      </c>
      <c r="C8" s="12">
        <v>22000</v>
      </c>
      <c r="D8" s="12">
        <v>22000</v>
      </c>
      <c r="E8" s="58">
        <v>20052.6</v>
      </c>
      <c r="F8" s="72">
        <f>E8/D8*100</f>
        <v>91.14818181818181</v>
      </c>
    </row>
    <row r="9" spans="1:6" ht="12.75">
      <c r="A9" s="38">
        <v>1113</v>
      </c>
      <c r="B9" s="23" t="s">
        <v>14</v>
      </c>
      <c r="C9" s="12">
        <v>8100</v>
      </c>
      <c r="D9" s="12">
        <v>8100</v>
      </c>
      <c r="E9" s="58">
        <v>8363.2</v>
      </c>
      <c r="F9" s="72">
        <f>E9/D9*100</f>
        <v>103.2493827160494</v>
      </c>
    </row>
    <row r="10" spans="1:6" ht="12.75">
      <c r="A10" s="38">
        <v>1121</v>
      </c>
      <c r="B10" s="23" t="s">
        <v>15</v>
      </c>
      <c r="C10" s="12">
        <v>118000</v>
      </c>
      <c r="D10" s="12">
        <v>118000</v>
      </c>
      <c r="E10" s="58">
        <v>101922.3</v>
      </c>
      <c r="F10" s="72">
        <f>E10/D10*100</f>
        <v>86.37483050847457</v>
      </c>
    </row>
    <row r="11" spans="1:6" ht="12.75">
      <c r="A11" s="38">
        <v>1122</v>
      </c>
      <c r="B11" s="23" t="s">
        <v>16</v>
      </c>
      <c r="C11" s="12">
        <v>0</v>
      </c>
      <c r="D11" s="12">
        <v>19210</v>
      </c>
      <c r="E11" s="58">
        <v>19210</v>
      </c>
      <c r="F11" s="72">
        <v>0</v>
      </c>
    </row>
    <row r="12" spans="1:6" ht="12.75">
      <c r="A12" s="38">
        <v>1211</v>
      </c>
      <c r="B12" s="23" t="s">
        <v>17</v>
      </c>
      <c r="C12" s="12">
        <v>223000</v>
      </c>
      <c r="D12" s="12">
        <v>223000</v>
      </c>
      <c r="E12" s="58">
        <v>217538.7</v>
      </c>
      <c r="F12" s="72">
        <f>E12/D12*100</f>
        <v>97.5509865470852</v>
      </c>
    </row>
    <row r="13" spans="1:6" ht="12.75">
      <c r="A13" s="38">
        <v>1361</v>
      </c>
      <c r="B13" s="19" t="s">
        <v>18</v>
      </c>
      <c r="C13" s="13">
        <f>SUM(C14:C20)</f>
        <v>15461</v>
      </c>
      <c r="D13" s="13">
        <f>SUM(D14:D20)</f>
        <v>15461</v>
      </c>
      <c r="E13" s="13">
        <f>SUM(E14:E20)</f>
        <v>13740.5</v>
      </c>
      <c r="F13" s="86">
        <f>E13/D13*100</f>
        <v>88.87200051743096</v>
      </c>
    </row>
    <row r="14" spans="1:6" ht="12.75">
      <c r="A14" s="38"/>
      <c r="B14" s="19" t="s">
        <v>89</v>
      </c>
      <c r="C14" s="12">
        <v>1000</v>
      </c>
      <c r="D14" s="12">
        <v>1000</v>
      </c>
      <c r="E14" s="59">
        <v>1042.5</v>
      </c>
      <c r="F14" s="73">
        <f>E14/D14*100</f>
        <v>104.25</v>
      </c>
    </row>
    <row r="15" spans="1:6" ht="12.75">
      <c r="A15" s="38"/>
      <c r="B15" s="19" t="s">
        <v>106</v>
      </c>
      <c r="C15" s="12">
        <v>0</v>
      </c>
      <c r="D15" s="12">
        <v>0</v>
      </c>
      <c r="E15" s="59">
        <v>0.2</v>
      </c>
      <c r="F15" s="73">
        <v>0</v>
      </c>
    </row>
    <row r="16" spans="1:6" ht="12.75">
      <c r="A16" s="38"/>
      <c r="B16" s="28" t="s">
        <v>90</v>
      </c>
      <c r="C16" s="12">
        <v>11211</v>
      </c>
      <c r="D16" s="12">
        <v>11211</v>
      </c>
      <c r="E16" s="12">
        <v>9887.2</v>
      </c>
      <c r="F16" s="73">
        <f>E16/D16*100</f>
        <v>88.1919543305682</v>
      </c>
    </row>
    <row r="17" spans="1:6" ht="12.75">
      <c r="A17" s="38"/>
      <c r="B17" s="29" t="s">
        <v>19</v>
      </c>
      <c r="C17" s="12">
        <v>350</v>
      </c>
      <c r="D17" s="12">
        <v>350</v>
      </c>
      <c r="E17" s="58">
        <v>345.1</v>
      </c>
      <c r="F17" s="73">
        <f>E17/D17*100</f>
        <v>98.60000000000001</v>
      </c>
    </row>
    <row r="18" spans="1:6" ht="12.75">
      <c r="A18" s="38"/>
      <c r="B18" s="29" t="s">
        <v>20</v>
      </c>
      <c r="C18" s="12">
        <v>100</v>
      </c>
      <c r="D18" s="12">
        <v>100</v>
      </c>
      <c r="E18" s="58">
        <v>137.8</v>
      </c>
      <c r="F18" s="73">
        <f>E18/D18*100</f>
        <v>137.8</v>
      </c>
    </row>
    <row r="19" spans="1:6" ht="12.75">
      <c r="A19" s="38"/>
      <c r="B19" s="29" t="s">
        <v>21</v>
      </c>
      <c r="C19" s="12">
        <v>1200</v>
      </c>
      <c r="D19" s="12">
        <v>1200</v>
      </c>
      <c r="E19" s="58">
        <v>959.4</v>
      </c>
      <c r="F19" s="73">
        <f>E19/D19*100</f>
        <v>79.95</v>
      </c>
    </row>
    <row r="20" spans="1:6" ht="12.75">
      <c r="A20" s="38"/>
      <c r="B20" s="28" t="s">
        <v>22</v>
      </c>
      <c r="C20" s="12">
        <v>1600</v>
      </c>
      <c r="D20" s="12">
        <v>1600</v>
      </c>
      <c r="E20" s="58">
        <v>1368.3</v>
      </c>
      <c r="F20" s="73">
        <v>1</v>
      </c>
    </row>
    <row r="21" spans="1:6" ht="12.75">
      <c r="A21" s="38">
        <v>1332.3</v>
      </c>
      <c r="B21" s="23" t="s">
        <v>96</v>
      </c>
      <c r="C21" s="12">
        <v>1500</v>
      </c>
      <c r="D21" s="104">
        <v>1500</v>
      </c>
      <c r="E21" s="105">
        <v>1562.3</v>
      </c>
      <c r="F21" s="86">
        <f aca="true" t="shared" si="0" ref="F21:F27">E21/D21*100</f>
        <v>104.15333333333332</v>
      </c>
    </row>
    <row r="22" spans="1:6" ht="12.75">
      <c r="A22" s="38">
        <v>1334.5</v>
      </c>
      <c r="B22" s="23" t="s">
        <v>23</v>
      </c>
      <c r="C22" s="12">
        <v>50</v>
      </c>
      <c r="D22" s="12">
        <v>50</v>
      </c>
      <c r="E22" s="58">
        <v>79</v>
      </c>
      <c r="F22" s="86">
        <f t="shared" si="0"/>
        <v>158</v>
      </c>
    </row>
    <row r="23" spans="1:6" ht="12.75">
      <c r="A23" s="38">
        <v>1337</v>
      </c>
      <c r="B23" s="23" t="s">
        <v>24</v>
      </c>
      <c r="C23" s="12">
        <v>21010</v>
      </c>
      <c r="D23" s="12">
        <v>21010</v>
      </c>
      <c r="E23" s="58">
        <v>20147.4</v>
      </c>
      <c r="F23" s="73">
        <f t="shared" si="0"/>
        <v>95.89433603046169</v>
      </c>
    </row>
    <row r="24" spans="1:6" ht="12.75">
      <c r="A24" s="38">
        <v>1341</v>
      </c>
      <c r="B24" s="23" t="s">
        <v>25</v>
      </c>
      <c r="C24" s="12">
        <v>3000</v>
      </c>
      <c r="D24" s="12">
        <v>3000</v>
      </c>
      <c r="E24" s="58">
        <v>2371</v>
      </c>
      <c r="F24" s="73">
        <f t="shared" si="0"/>
        <v>79.03333333333333</v>
      </c>
    </row>
    <row r="25" spans="1:6" ht="12.75">
      <c r="A25" s="38">
        <v>1342</v>
      </c>
      <c r="B25" s="23" t="s">
        <v>26</v>
      </c>
      <c r="C25" s="12">
        <v>100</v>
      </c>
      <c r="D25" s="12">
        <v>100</v>
      </c>
      <c r="E25" s="58">
        <v>93.1</v>
      </c>
      <c r="F25" s="73">
        <f t="shared" si="0"/>
        <v>93.1</v>
      </c>
    </row>
    <row r="26" spans="1:6" ht="12.75">
      <c r="A26" s="38">
        <v>1343</v>
      </c>
      <c r="B26" s="23" t="s">
        <v>95</v>
      </c>
      <c r="C26" s="12">
        <v>1000</v>
      </c>
      <c r="D26" s="12">
        <v>1800</v>
      </c>
      <c r="E26" s="58">
        <v>2133.7</v>
      </c>
      <c r="F26" s="73">
        <f t="shared" si="0"/>
        <v>118.53888888888888</v>
      </c>
    </row>
    <row r="27" spans="1:6" ht="12.75">
      <c r="A27" s="38">
        <v>1344</v>
      </c>
      <c r="B27" s="23" t="s">
        <v>27</v>
      </c>
      <c r="C27" s="12">
        <v>100</v>
      </c>
      <c r="D27" s="12">
        <v>100</v>
      </c>
      <c r="E27" s="58">
        <v>95.1</v>
      </c>
      <c r="F27" s="73">
        <f t="shared" si="0"/>
        <v>95.1</v>
      </c>
    </row>
    <row r="28" spans="1:6" ht="12.75">
      <c r="A28" s="38">
        <v>1345</v>
      </c>
      <c r="B28" s="23" t="s">
        <v>28</v>
      </c>
      <c r="C28" s="12">
        <v>130</v>
      </c>
      <c r="D28" s="12">
        <v>130</v>
      </c>
      <c r="E28" s="58">
        <v>125</v>
      </c>
      <c r="F28" s="73">
        <f aca="true" t="shared" si="1" ref="F28:F33">E28/D28*100</f>
        <v>96.15384615384616</v>
      </c>
    </row>
    <row r="29" spans="1:6" ht="12.75">
      <c r="A29" s="38">
        <v>1347</v>
      </c>
      <c r="B29" s="23" t="s">
        <v>29</v>
      </c>
      <c r="C29" s="12">
        <v>1700</v>
      </c>
      <c r="D29" s="12">
        <v>2700</v>
      </c>
      <c r="E29" s="60">
        <v>2808.2</v>
      </c>
      <c r="F29" s="73">
        <f t="shared" si="1"/>
        <v>104.0074074074074</v>
      </c>
    </row>
    <row r="30" spans="1:6" ht="12.75">
      <c r="A30" s="38">
        <v>1351</v>
      </c>
      <c r="B30" s="23" t="s">
        <v>30</v>
      </c>
      <c r="C30" s="12">
        <v>800</v>
      </c>
      <c r="D30" s="12">
        <v>800</v>
      </c>
      <c r="E30" s="58">
        <v>587</v>
      </c>
      <c r="F30" s="73">
        <f t="shared" si="1"/>
        <v>73.375</v>
      </c>
    </row>
    <row r="31" spans="1:6" ht="12.75">
      <c r="A31" s="38">
        <v>1353</v>
      </c>
      <c r="B31" s="30" t="s">
        <v>66</v>
      </c>
      <c r="C31" s="12">
        <v>1800</v>
      </c>
      <c r="D31" s="12">
        <v>1800</v>
      </c>
      <c r="E31" s="61">
        <v>1445.9</v>
      </c>
      <c r="F31" s="73">
        <f t="shared" si="1"/>
        <v>80.32777777777778</v>
      </c>
    </row>
    <row r="32" spans="1:6" ht="12.75">
      <c r="A32" s="38">
        <v>1359</v>
      </c>
      <c r="B32" s="30" t="s">
        <v>31</v>
      </c>
      <c r="C32" s="12">
        <v>220</v>
      </c>
      <c r="D32" s="12">
        <v>220</v>
      </c>
      <c r="E32" s="61">
        <v>417</v>
      </c>
      <c r="F32" s="73">
        <f t="shared" si="1"/>
        <v>189.54545454545456</v>
      </c>
    </row>
    <row r="33" spans="1:6" ht="12.75">
      <c r="A33" s="38">
        <v>1511</v>
      </c>
      <c r="B33" s="30" t="s">
        <v>32</v>
      </c>
      <c r="C33" s="12">
        <v>44000</v>
      </c>
      <c r="D33" s="12">
        <v>44000</v>
      </c>
      <c r="E33" s="61">
        <v>29612.5</v>
      </c>
      <c r="F33" s="86">
        <f t="shared" si="1"/>
        <v>67.30113636363636</v>
      </c>
    </row>
    <row r="34" spans="1:6" ht="13.5" thickBot="1">
      <c r="A34" s="39">
        <v>1701</v>
      </c>
      <c r="B34" s="31" t="s">
        <v>33</v>
      </c>
      <c r="C34" s="15">
        <v>500</v>
      </c>
      <c r="D34" s="15">
        <v>500</v>
      </c>
      <c r="E34" s="62">
        <v>0</v>
      </c>
      <c r="F34" s="74">
        <f>E34/D34*100</f>
        <v>0</v>
      </c>
    </row>
    <row r="35" spans="1:8" ht="13.5" thickBot="1">
      <c r="A35" s="7" t="s">
        <v>3</v>
      </c>
      <c r="B35" s="8"/>
      <c r="C35" s="16">
        <f>C36+C56+SUM(C75:C84)</f>
        <v>440744</v>
      </c>
      <c r="D35" s="16">
        <f>D36+D56+SUM(D75:D84)</f>
        <v>212303</v>
      </c>
      <c r="E35" s="9">
        <f>E36+E56+SUM(E75:E84)</f>
        <v>107075.20000000001</v>
      </c>
      <c r="F35" s="82">
        <f>E35/D35*100</f>
        <v>50.43508570298112</v>
      </c>
      <c r="H35" s="17"/>
    </row>
    <row r="36" spans="1:8" ht="12.75">
      <c r="A36" s="53">
        <v>2111</v>
      </c>
      <c r="B36" s="54" t="s">
        <v>35</v>
      </c>
      <c r="C36" s="18">
        <f>SUM(C37:C53)</f>
        <v>12842</v>
      </c>
      <c r="D36" s="18">
        <f>SUM(D37:D53)</f>
        <v>20462</v>
      </c>
      <c r="E36" s="18">
        <f>SUM(E37:E53)</f>
        <v>21311.300000000003</v>
      </c>
      <c r="F36" s="81">
        <f>E36/D36*100</f>
        <v>104.15062066269184</v>
      </c>
      <c r="H36" s="17"/>
    </row>
    <row r="37" spans="1:8" ht="12.75">
      <c r="A37" s="36"/>
      <c r="B37" s="45" t="s">
        <v>98</v>
      </c>
      <c r="C37" s="13">
        <v>0</v>
      </c>
      <c r="D37" s="13">
        <v>0</v>
      </c>
      <c r="E37" s="78">
        <v>1.1</v>
      </c>
      <c r="F37" s="73">
        <v>0</v>
      </c>
      <c r="H37" s="17"/>
    </row>
    <row r="38" spans="1:8" ht="12.75">
      <c r="A38" s="36"/>
      <c r="B38" s="46" t="s">
        <v>77</v>
      </c>
      <c r="C38" s="12">
        <v>2500</v>
      </c>
      <c r="D38" s="12">
        <v>3250</v>
      </c>
      <c r="E38" s="80">
        <v>4074.9</v>
      </c>
      <c r="F38" s="73">
        <f aca="true" t="shared" si="2" ref="F38:F52">E38/D38*100</f>
        <v>125.38153846153845</v>
      </c>
      <c r="H38" s="17"/>
    </row>
    <row r="39" spans="1:8" ht="12.75">
      <c r="A39" s="36"/>
      <c r="B39" s="46" t="s">
        <v>78</v>
      </c>
      <c r="C39" s="12">
        <v>50</v>
      </c>
      <c r="D39" s="12">
        <v>50</v>
      </c>
      <c r="E39" s="78">
        <v>79.8</v>
      </c>
      <c r="F39" s="73">
        <f t="shared" si="2"/>
        <v>159.6</v>
      </c>
      <c r="H39" s="17"/>
    </row>
    <row r="40" spans="1:8" ht="12.75">
      <c r="A40" s="36"/>
      <c r="B40" s="46" t="s">
        <v>79</v>
      </c>
      <c r="C40" s="12">
        <v>400</v>
      </c>
      <c r="D40" s="12">
        <v>400</v>
      </c>
      <c r="E40" s="80">
        <v>0</v>
      </c>
      <c r="F40" s="73">
        <f t="shared" si="2"/>
        <v>0</v>
      </c>
      <c r="H40" s="17"/>
    </row>
    <row r="41" spans="1:8" ht="12.75">
      <c r="A41" s="36"/>
      <c r="B41" s="45" t="s">
        <v>80</v>
      </c>
      <c r="C41" s="12">
        <v>0</v>
      </c>
      <c r="D41" s="12">
        <v>0</v>
      </c>
      <c r="E41" s="80">
        <v>550.4</v>
      </c>
      <c r="F41" s="73">
        <v>0</v>
      </c>
      <c r="H41" s="17"/>
    </row>
    <row r="42" spans="1:8" ht="12.75">
      <c r="A42" s="36"/>
      <c r="B42" s="87" t="s">
        <v>110</v>
      </c>
      <c r="C42" s="12">
        <v>0</v>
      </c>
      <c r="D42" s="12">
        <v>5970</v>
      </c>
      <c r="E42" s="80">
        <v>5230.5</v>
      </c>
      <c r="F42" s="73">
        <v>0</v>
      </c>
      <c r="H42" s="17"/>
    </row>
    <row r="43" spans="1:8" ht="12.75">
      <c r="A43" s="36"/>
      <c r="B43" s="45" t="s">
        <v>81</v>
      </c>
      <c r="C43" s="12">
        <v>7800</v>
      </c>
      <c r="D43" s="12">
        <v>7800</v>
      </c>
      <c r="E43" s="80">
        <v>8190.7</v>
      </c>
      <c r="F43" s="73">
        <f t="shared" si="2"/>
        <v>105.00897435897436</v>
      </c>
      <c r="H43" s="20"/>
    </row>
    <row r="44" spans="1:6" ht="12.75">
      <c r="A44" s="36"/>
      <c r="B44" s="45" t="s">
        <v>36</v>
      </c>
      <c r="C44" s="12">
        <v>0</v>
      </c>
      <c r="D44" s="12">
        <v>0</v>
      </c>
      <c r="E44" s="78">
        <v>15.4</v>
      </c>
      <c r="F44" s="73">
        <v>0</v>
      </c>
    </row>
    <row r="45" spans="1:6" ht="12.75">
      <c r="A45" s="36"/>
      <c r="B45" s="46" t="s">
        <v>37</v>
      </c>
      <c r="C45" s="12">
        <v>250</v>
      </c>
      <c r="D45" s="12">
        <v>250</v>
      </c>
      <c r="E45" s="78">
        <v>368.2</v>
      </c>
      <c r="F45" s="73">
        <f t="shared" si="2"/>
        <v>147.28</v>
      </c>
    </row>
    <row r="46" spans="1:6" ht="12.75">
      <c r="A46" s="36"/>
      <c r="B46" s="46" t="s">
        <v>38</v>
      </c>
      <c r="C46" s="12">
        <v>0</v>
      </c>
      <c r="D46" s="12">
        <v>0</v>
      </c>
      <c r="E46" s="78">
        <v>10.2</v>
      </c>
      <c r="F46" s="73">
        <v>0</v>
      </c>
    </row>
    <row r="47" spans="1:6" ht="12.75">
      <c r="A47" s="36"/>
      <c r="B47" s="46" t="s">
        <v>39</v>
      </c>
      <c r="C47" s="12">
        <v>1800</v>
      </c>
      <c r="D47" s="12">
        <v>1800</v>
      </c>
      <c r="E47" s="80">
        <v>1848.8</v>
      </c>
      <c r="F47" s="73">
        <f t="shared" si="2"/>
        <v>102.71111111111111</v>
      </c>
    </row>
    <row r="48" spans="1:6" ht="12.75">
      <c r="A48" s="36"/>
      <c r="B48" s="46" t="s">
        <v>40</v>
      </c>
      <c r="C48" s="12">
        <v>1</v>
      </c>
      <c r="D48" s="12">
        <v>1</v>
      </c>
      <c r="E48" s="78">
        <v>0</v>
      </c>
      <c r="F48" s="73">
        <f t="shared" si="2"/>
        <v>0</v>
      </c>
    </row>
    <row r="49" spans="1:6" ht="12.75">
      <c r="A49" s="36"/>
      <c r="B49" s="46" t="s">
        <v>84</v>
      </c>
      <c r="C49" s="12">
        <v>0</v>
      </c>
      <c r="D49" s="12">
        <v>0</v>
      </c>
      <c r="E49" s="78">
        <v>1.2</v>
      </c>
      <c r="F49" s="86">
        <v>0</v>
      </c>
    </row>
    <row r="50" spans="1:6" ht="12.75">
      <c r="A50" s="36"/>
      <c r="B50" s="46" t="s">
        <v>91</v>
      </c>
      <c r="C50" s="14">
        <v>40</v>
      </c>
      <c r="D50" s="14">
        <v>40</v>
      </c>
      <c r="E50" s="78">
        <v>27.1</v>
      </c>
      <c r="F50" s="86">
        <f t="shared" si="2"/>
        <v>67.75</v>
      </c>
    </row>
    <row r="51" spans="1:6" ht="12.75">
      <c r="A51" s="40"/>
      <c r="B51" s="47" t="s">
        <v>41</v>
      </c>
      <c r="C51" s="12">
        <v>1</v>
      </c>
      <c r="D51" s="12">
        <v>1</v>
      </c>
      <c r="E51" s="78">
        <v>0.1</v>
      </c>
      <c r="F51" s="73">
        <f t="shared" si="2"/>
        <v>10</v>
      </c>
    </row>
    <row r="52" spans="1:6" ht="12.75">
      <c r="A52" s="36"/>
      <c r="B52" s="48" t="s">
        <v>99</v>
      </c>
      <c r="C52" s="14">
        <v>0</v>
      </c>
      <c r="D52" s="14">
        <v>900</v>
      </c>
      <c r="E52" s="78">
        <v>900</v>
      </c>
      <c r="F52" s="86">
        <f t="shared" si="2"/>
        <v>100</v>
      </c>
    </row>
    <row r="53" spans="1:6" ht="13.5" thickBot="1">
      <c r="A53" s="55"/>
      <c r="B53" s="56" t="s">
        <v>94</v>
      </c>
      <c r="C53" s="15">
        <v>0</v>
      </c>
      <c r="D53" s="15">
        <v>0</v>
      </c>
      <c r="E53" s="79">
        <v>12.9</v>
      </c>
      <c r="F53" s="73">
        <v>0</v>
      </c>
    </row>
    <row r="54" spans="1:6" ht="12.75">
      <c r="A54" s="121" t="s">
        <v>34</v>
      </c>
      <c r="B54" s="122"/>
      <c r="C54" s="43" t="s">
        <v>6</v>
      </c>
      <c r="D54" s="4" t="s">
        <v>0</v>
      </c>
      <c r="E54" s="4" t="s">
        <v>1</v>
      </c>
      <c r="F54" s="49" t="s">
        <v>92</v>
      </c>
    </row>
    <row r="55" spans="1:6" ht="13.5" thickBot="1">
      <c r="A55" s="125"/>
      <c r="B55" s="126"/>
      <c r="C55" s="44" t="s">
        <v>100</v>
      </c>
      <c r="D55" s="6" t="s">
        <v>100</v>
      </c>
      <c r="E55" s="6" t="s">
        <v>115</v>
      </c>
      <c r="F55" s="50" t="s">
        <v>93</v>
      </c>
    </row>
    <row r="56" spans="1:6" ht="13.5" thickBot="1">
      <c r="A56" s="34" t="s">
        <v>10</v>
      </c>
      <c r="B56" s="35" t="s">
        <v>42</v>
      </c>
      <c r="C56" s="21">
        <f>SUM(C57:C74)</f>
        <v>31472</v>
      </c>
      <c r="D56" s="21">
        <f>SUM(D57:D74)</f>
        <v>36337</v>
      </c>
      <c r="E56" s="76">
        <f>SUM(E57:E74)</f>
        <v>35424.9</v>
      </c>
      <c r="F56" s="77">
        <f>E56/D56*100</f>
        <v>97.48988634174533</v>
      </c>
    </row>
    <row r="57" spans="1:34" s="11" customFormat="1" ht="12.75">
      <c r="A57" s="32">
        <v>2132</v>
      </c>
      <c r="B57" s="68" t="s">
        <v>101</v>
      </c>
      <c r="C57" s="10">
        <v>2952</v>
      </c>
      <c r="D57" s="10">
        <v>2952</v>
      </c>
      <c r="E57" s="89">
        <v>2358.1</v>
      </c>
      <c r="F57" s="75">
        <f aca="true" t="shared" si="3" ref="F57:F87">E57/D57*100</f>
        <v>79.88143631436314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2"/>
    </row>
    <row r="58" spans="1:34" s="11" customFormat="1" ht="12.75">
      <c r="A58" s="36"/>
      <c r="B58" s="67" t="s">
        <v>109</v>
      </c>
      <c r="C58" s="13">
        <v>3740</v>
      </c>
      <c r="D58" s="13">
        <v>3740</v>
      </c>
      <c r="E58" s="88">
        <v>3323.5</v>
      </c>
      <c r="F58" s="73">
        <f t="shared" si="3"/>
        <v>88.86363636363637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2"/>
    </row>
    <row r="59" spans="1:34" s="11" customFormat="1" ht="12.75">
      <c r="A59" s="36"/>
      <c r="B59" s="67" t="s">
        <v>118</v>
      </c>
      <c r="C59" s="13">
        <v>0</v>
      </c>
      <c r="D59" s="13">
        <v>0</v>
      </c>
      <c r="E59" s="88">
        <v>1007.1</v>
      </c>
      <c r="F59" s="73"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2"/>
    </row>
    <row r="60" spans="1:34" s="11" customFormat="1" ht="12.75">
      <c r="A60" s="36"/>
      <c r="B60" s="67" t="s">
        <v>82</v>
      </c>
      <c r="C60" s="13">
        <v>600</v>
      </c>
      <c r="D60" s="13">
        <v>600</v>
      </c>
      <c r="E60" s="88">
        <v>797.4</v>
      </c>
      <c r="F60" s="73">
        <f t="shared" si="3"/>
        <v>132.9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22"/>
    </row>
    <row r="61" spans="1:34" s="11" customFormat="1" ht="12.75">
      <c r="A61" s="36"/>
      <c r="B61" s="67" t="s">
        <v>83</v>
      </c>
      <c r="C61" s="12">
        <v>100</v>
      </c>
      <c r="D61" s="12">
        <v>100</v>
      </c>
      <c r="E61" s="90">
        <v>85.7</v>
      </c>
      <c r="F61" s="73">
        <f t="shared" si="3"/>
        <v>85.7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2"/>
    </row>
    <row r="62" spans="1:34" s="11" customFormat="1" ht="12.75">
      <c r="A62" s="36"/>
      <c r="B62" s="69" t="s">
        <v>97</v>
      </c>
      <c r="C62" s="12">
        <v>10</v>
      </c>
      <c r="D62" s="12">
        <v>10</v>
      </c>
      <c r="E62" s="91">
        <v>8.1</v>
      </c>
      <c r="F62" s="73">
        <f t="shared" si="3"/>
        <v>81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2"/>
    </row>
    <row r="63" spans="1:34" s="11" customFormat="1" ht="12.75">
      <c r="A63" s="36"/>
      <c r="B63" s="69" t="s">
        <v>43</v>
      </c>
      <c r="C63" s="12">
        <v>300</v>
      </c>
      <c r="D63" s="12">
        <v>360</v>
      </c>
      <c r="E63" s="88">
        <v>134</v>
      </c>
      <c r="F63" s="73">
        <f t="shared" si="3"/>
        <v>37.22222222222222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22"/>
    </row>
    <row r="64" spans="1:34" s="11" customFormat="1" ht="12.75">
      <c r="A64" s="36"/>
      <c r="B64" s="69" t="s">
        <v>44</v>
      </c>
      <c r="C64" s="12">
        <v>1000</v>
      </c>
      <c r="D64" s="12">
        <v>1000</v>
      </c>
      <c r="E64" s="92">
        <v>1000</v>
      </c>
      <c r="F64" s="75">
        <f t="shared" si="3"/>
        <v>100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2"/>
    </row>
    <row r="65" spans="1:34" s="11" customFormat="1" ht="12.75">
      <c r="A65" s="36"/>
      <c r="B65" s="69" t="s">
        <v>45</v>
      </c>
      <c r="C65" s="12">
        <v>1000</v>
      </c>
      <c r="D65" s="12">
        <v>1000</v>
      </c>
      <c r="E65" s="88">
        <v>1137</v>
      </c>
      <c r="F65" s="86">
        <f t="shared" si="3"/>
        <v>113.7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2"/>
    </row>
    <row r="66" spans="1:34" s="11" customFormat="1" ht="12.75">
      <c r="A66" s="36">
        <v>2131</v>
      </c>
      <c r="B66" s="67" t="s">
        <v>46</v>
      </c>
      <c r="C66" s="12">
        <v>5000</v>
      </c>
      <c r="D66" s="12">
        <v>5000</v>
      </c>
      <c r="E66" s="88">
        <v>4207.1</v>
      </c>
      <c r="F66" s="73">
        <f t="shared" si="3"/>
        <v>84.14200000000001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22"/>
    </row>
    <row r="67" spans="1:34" s="11" customFormat="1" ht="12.75">
      <c r="A67" s="36"/>
      <c r="B67" s="69" t="s">
        <v>47</v>
      </c>
      <c r="C67" s="12">
        <v>850</v>
      </c>
      <c r="D67" s="12">
        <v>850</v>
      </c>
      <c r="E67" s="88">
        <v>953.4</v>
      </c>
      <c r="F67" s="73">
        <f t="shared" si="3"/>
        <v>112.16470588235295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22"/>
    </row>
    <row r="68" spans="1:34" s="11" customFormat="1" ht="12.75">
      <c r="A68" s="36"/>
      <c r="B68" s="69" t="s">
        <v>48</v>
      </c>
      <c r="C68" s="12">
        <v>350</v>
      </c>
      <c r="D68" s="12">
        <v>350</v>
      </c>
      <c r="E68" s="90">
        <v>0</v>
      </c>
      <c r="F68" s="73">
        <f t="shared" si="3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22"/>
    </row>
    <row r="69" spans="1:34" s="11" customFormat="1" ht="12.75">
      <c r="A69" s="36"/>
      <c r="B69" s="69" t="s">
        <v>85</v>
      </c>
      <c r="C69" s="12">
        <v>0</v>
      </c>
      <c r="D69" s="12">
        <v>1700</v>
      </c>
      <c r="E69" s="92">
        <v>1712.5</v>
      </c>
      <c r="F69" s="73"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22"/>
    </row>
    <row r="70" spans="1:34" s="11" customFormat="1" ht="12.75">
      <c r="A70" s="36">
        <v>2133</v>
      </c>
      <c r="B70" s="69" t="s">
        <v>108</v>
      </c>
      <c r="C70" s="12">
        <v>0</v>
      </c>
      <c r="D70" s="12">
        <v>0</v>
      </c>
      <c r="E70" s="90">
        <v>8.8</v>
      </c>
      <c r="F70" s="73"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22"/>
    </row>
    <row r="71" spans="1:34" s="11" customFormat="1" ht="12.75">
      <c r="A71" s="36"/>
      <c r="B71" s="69" t="s">
        <v>107</v>
      </c>
      <c r="C71" s="12">
        <v>0</v>
      </c>
      <c r="D71" s="12">
        <v>0</v>
      </c>
      <c r="E71" s="90">
        <v>8.4</v>
      </c>
      <c r="F71" s="73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22"/>
    </row>
    <row r="72" spans="1:34" s="11" customFormat="1" ht="12.75">
      <c r="A72" s="36"/>
      <c r="B72" s="69" t="s">
        <v>49</v>
      </c>
      <c r="C72" s="12">
        <v>15527</v>
      </c>
      <c r="D72" s="12">
        <v>18632</v>
      </c>
      <c r="E72" s="92">
        <v>18626.4</v>
      </c>
      <c r="F72" s="73">
        <f t="shared" si="3"/>
        <v>99.9699441820524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22"/>
    </row>
    <row r="73" spans="1:34" s="11" customFormat="1" ht="12.75">
      <c r="A73" s="36"/>
      <c r="B73" s="69" t="s">
        <v>112</v>
      </c>
      <c r="C73" s="12">
        <v>15</v>
      </c>
      <c r="D73" s="12">
        <v>15</v>
      </c>
      <c r="E73" s="90">
        <v>44.1</v>
      </c>
      <c r="F73" s="86">
        <f t="shared" si="3"/>
        <v>294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22"/>
    </row>
    <row r="74" spans="1:34" s="11" customFormat="1" ht="12.75">
      <c r="A74" s="40"/>
      <c r="B74" s="70" t="s">
        <v>113</v>
      </c>
      <c r="C74" s="12">
        <v>28</v>
      </c>
      <c r="D74" s="12">
        <v>28</v>
      </c>
      <c r="E74" s="93">
        <v>13.3</v>
      </c>
      <c r="F74" s="86">
        <f t="shared" si="3"/>
        <v>47.5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22"/>
    </row>
    <row r="75" spans="1:34" s="11" customFormat="1" ht="12.75">
      <c r="A75" s="52">
        <v>2122</v>
      </c>
      <c r="B75" s="69" t="s">
        <v>50</v>
      </c>
      <c r="C75" s="12">
        <v>3863</v>
      </c>
      <c r="D75" s="12">
        <v>19015</v>
      </c>
      <c r="E75" s="92">
        <v>19018.9</v>
      </c>
      <c r="F75" s="106">
        <f t="shared" si="3"/>
        <v>100.02051012358666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22"/>
    </row>
    <row r="76" spans="1:34" s="11" customFormat="1" ht="12.75">
      <c r="A76" s="38">
        <v>2141</v>
      </c>
      <c r="B76" s="69" t="s">
        <v>51</v>
      </c>
      <c r="C76" s="14">
        <v>9500</v>
      </c>
      <c r="D76" s="14">
        <v>9500</v>
      </c>
      <c r="E76" s="88">
        <v>3557.5</v>
      </c>
      <c r="F76" s="73">
        <f t="shared" si="3"/>
        <v>37.44736842105263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22"/>
    </row>
    <row r="77" spans="1:34" s="11" customFormat="1" ht="12.75">
      <c r="A77" s="38">
        <v>2142</v>
      </c>
      <c r="B77" s="66" t="s">
        <v>102</v>
      </c>
      <c r="C77" s="12">
        <v>3500</v>
      </c>
      <c r="D77" s="12">
        <v>4760</v>
      </c>
      <c r="E77" s="88">
        <v>5874.6</v>
      </c>
      <c r="F77" s="73">
        <f t="shared" si="3"/>
        <v>123.41596638655463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22"/>
    </row>
    <row r="78" spans="1:34" s="11" customFormat="1" ht="21.75" customHeight="1">
      <c r="A78" s="41" t="s">
        <v>65</v>
      </c>
      <c r="B78" s="67" t="s">
        <v>64</v>
      </c>
      <c r="C78" s="12">
        <v>6900</v>
      </c>
      <c r="D78" s="12">
        <v>14002</v>
      </c>
      <c r="E78" s="88">
        <v>13696</v>
      </c>
      <c r="F78" s="86">
        <f t="shared" si="3"/>
        <v>97.81459791458363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22"/>
    </row>
    <row r="79" spans="1:34" s="11" customFormat="1" ht="12.75">
      <c r="A79" s="38">
        <v>2324</v>
      </c>
      <c r="B79" s="69" t="s">
        <v>86</v>
      </c>
      <c r="C79" s="12">
        <v>50</v>
      </c>
      <c r="D79" s="12">
        <v>687</v>
      </c>
      <c r="E79" s="88">
        <v>2793.8</v>
      </c>
      <c r="F79" s="86">
        <f t="shared" si="3"/>
        <v>406.66666666666674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22"/>
    </row>
    <row r="80" spans="1:34" s="11" customFormat="1" ht="12.75">
      <c r="A80" s="38">
        <v>2343</v>
      </c>
      <c r="B80" s="69" t="s">
        <v>52</v>
      </c>
      <c r="C80" s="12">
        <v>225</v>
      </c>
      <c r="D80" s="12">
        <v>225</v>
      </c>
      <c r="E80" s="88">
        <v>111.7</v>
      </c>
      <c r="F80" s="86">
        <f t="shared" si="3"/>
        <v>49.644444444444446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22"/>
    </row>
    <row r="81" spans="1:34" s="11" customFormat="1" ht="12.75">
      <c r="A81" s="38">
        <v>2420</v>
      </c>
      <c r="B81" s="69" t="s">
        <v>53</v>
      </c>
      <c r="C81" s="12">
        <v>450</v>
      </c>
      <c r="D81" s="12">
        <v>650</v>
      </c>
      <c r="E81" s="90">
        <v>250</v>
      </c>
      <c r="F81" s="86">
        <f t="shared" si="3"/>
        <v>38.46153846153847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22"/>
    </row>
    <row r="82" spans="1:34" s="11" customFormat="1" ht="22.5">
      <c r="A82" s="41" t="s">
        <v>62</v>
      </c>
      <c r="B82" s="69" t="s">
        <v>63</v>
      </c>
      <c r="C82" s="12">
        <v>4000</v>
      </c>
      <c r="D82" s="12">
        <v>4000</v>
      </c>
      <c r="E82" s="88">
        <v>2798.6</v>
      </c>
      <c r="F82" s="73">
        <f t="shared" si="3"/>
        <v>69.965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2"/>
    </row>
    <row r="83" spans="1:34" s="11" customFormat="1" ht="12.75">
      <c r="A83" s="65">
        <v>2321</v>
      </c>
      <c r="B83" s="69" t="s">
        <v>87</v>
      </c>
      <c r="C83" s="14">
        <v>0</v>
      </c>
      <c r="D83" s="14">
        <v>1620</v>
      </c>
      <c r="E83" s="94">
        <v>1620</v>
      </c>
      <c r="F83" s="73">
        <f t="shared" si="3"/>
        <v>100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2"/>
    </row>
    <row r="84" spans="1:34" s="11" customFormat="1" ht="13.5" thickBot="1">
      <c r="A84" s="42">
        <v>2329</v>
      </c>
      <c r="B84" s="69" t="s">
        <v>103</v>
      </c>
      <c r="C84" s="15">
        <v>367942</v>
      </c>
      <c r="D84" s="15">
        <v>101045</v>
      </c>
      <c r="E84" s="95">
        <v>617.9</v>
      </c>
      <c r="F84" s="73">
        <f t="shared" si="3"/>
        <v>0.6115097233905685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2"/>
    </row>
    <row r="85" spans="1:6" ht="13.5" thickBot="1">
      <c r="A85" s="7" t="s">
        <v>2</v>
      </c>
      <c r="B85" s="8"/>
      <c r="C85" s="9">
        <f>SUM(C86:C93)</f>
        <v>35000</v>
      </c>
      <c r="D85" s="9">
        <f>SUM(D86:D93)</f>
        <v>188627</v>
      </c>
      <c r="E85" s="16">
        <f>SUM(E86:E93)</f>
        <v>186163.49999999997</v>
      </c>
      <c r="F85" s="57">
        <f>E85/D85*100</f>
        <v>98.69398336399348</v>
      </c>
    </row>
    <row r="86" spans="1:8" ht="12.75">
      <c r="A86" s="37">
        <v>3111</v>
      </c>
      <c r="B86" s="19" t="s">
        <v>54</v>
      </c>
      <c r="C86" s="10">
        <v>25000</v>
      </c>
      <c r="D86" s="10">
        <v>48220</v>
      </c>
      <c r="E86" s="96">
        <v>39689.9</v>
      </c>
      <c r="F86" s="86">
        <f t="shared" si="3"/>
        <v>82.31003732890917</v>
      </c>
      <c r="H86" s="17"/>
    </row>
    <row r="87" spans="1:8" ht="12.75">
      <c r="A87" s="38">
        <v>3112</v>
      </c>
      <c r="B87" s="23" t="s">
        <v>55</v>
      </c>
      <c r="C87" s="12">
        <v>10000</v>
      </c>
      <c r="D87" s="12">
        <v>139309</v>
      </c>
      <c r="E87" s="97">
        <v>144413</v>
      </c>
      <c r="F87" s="73">
        <f t="shared" si="3"/>
        <v>103.66379774458218</v>
      </c>
      <c r="H87" s="17"/>
    </row>
    <row r="88" spans="1:8" ht="12.75">
      <c r="A88" s="38"/>
      <c r="B88" s="23" t="s">
        <v>56</v>
      </c>
      <c r="C88" s="12">
        <v>0</v>
      </c>
      <c r="D88" s="12">
        <v>0</v>
      </c>
      <c r="E88" s="97">
        <v>689.9</v>
      </c>
      <c r="F88" s="73">
        <v>0</v>
      </c>
      <c r="H88" s="17"/>
    </row>
    <row r="89" spans="1:8" ht="12.75">
      <c r="A89" s="38"/>
      <c r="B89" s="30" t="s">
        <v>88</v>
      </c>
      <c r="C89" s="12">
        <v>0</v>
      </c>
      <c r="D89" s="12">
        <v>0</v>
      </c>
      <c r="E89" s="98">
        <v>189</v>
      </c>
      <c r="F89" s="73">
        <v>0</v>
      </c>
      <c r="H89" s="17"/>
    </row>
    <row r="90" spans="1:8" ht="12.75">
      <c r="A90" s="38">
        <v>3113</v>
      </c>
      <c r="B90" s="30" t="s">
        <v>57</v>
      </c>
      <c r="C90" s="12">
        <v>0</v>
      </c>
      <c r="D90" s="12">
        <v>57</v>
      </c>
      <c r="E90" s="98">
        <v>97.4</v>
      </c>
      <c r="F90" s="73">
        <v>0</v>
      </c>
      <c r="H90" s="17"/>
    </row>
    <row r="91" spans="1:8" ht="12.75">
      <c r="A91" s="38">
        <v>3121</v>
      </c>
      <c r="B91" s="23" t="s">
        <v>58</v>
      </c>
      <c r="C91" s="12">
        <v>0</v>
      </c>
      <c r="D91" s="12">
        <v>1030</v>
      </c>
      <c r="E91" s="97">
        <v>1030</v>
      </c>
      <c r="F91" s="73">
        <f>E91/D91*100</f>
        <v>100</v>
      </c>
      <c r="H91" s="17"/>
    </row>
    <row r="92" spans="1:8" ht="12.75">
      <c r="A92" s="42">
        <v>3129</v>
      </c>
      <c r="B92" s="30" t="s">
        <v>111</v>
      </c>
      <c r="C92" s="14">
        <v>0</v>
      </c>
      <c r="D92" s="14">
        <v>0</v>
      </c>
      <c r="E92" s="98">
        <v>43.3</v>
      </c>
      <c r="F92" s="73">
        <v>0</v>
      </c>
      <c r="H92" s="17"/>
    </row>
    <row r="93" spans="1:8" ht="13.5" thickBot="1">
      <c r="A93" s="42">
        <v>3201</v>
      </c>
      <c r="B93" s="33" t="s">
        <v>59</v>
      </c>
      <c r="C93" s="15">
        <v>0</v>
      </c>
      <c r="D93" s="15">
        <v>11</v>
      </c>
      <c r="E93" s="99">
        <v>11</v>
      </c>
      <c r="F93" s="73">
        <v>0</v>
      </c>
      <c r="H93" s="17"/>
    </row>
    <row r="94" spans="1:8" ht="13.5" thickBot="1">
      <c r="A94" s="7" t="s">
        <v>75</v>
      </c>
      <c r="B94" s="8"/>
      <c r="C94" s="24">
        <f>SUM(C95:C105)</f>
        <v>259059</v>
      </c>
      <c r="D94" s="24">
        <f>SUM(D95:D105)</f>
        <v>563979.8</v>
      </c>
      <c r="E94" s="83">
        <f>SUM(E95:E105)</f>
        <v>563204.7</v>
      </c>
      <c r="F94" s="57">
        <f aca="true" t="shared" si="4" ref="F94:F106">E94/D94*100</f>
        <v>99.86256599970423</v>
      </c>
      <c r="H94" s="17"/>
    </row>
    <row r="95" spans="1:8" ht="12.75">
      <c r="A95" s="37">
        <v>4112</v>
      </c>
      <c r="B95" s="19" t="s">
        <v>74</v>
      </c>
      <c r="C95" s="10">
        <v>76059</v>
      </c>
      <c r="D95" s="10">
        <v>76157.8</v>
      </c>
      <c r="E95" s="100">
        <v>76157.8</v>
      </c>
      <c r="F95" s="73">
        <f t="shared" si="4"/>
        <v>100</v>
      </c>
      <c r="H95" s="17"/>
    </row>
    <row r="96" spans="1:6" ht="12.75">
      <c r="A96" s="38">
        <v>4111</v>
      </c>
      <c r="B96" s="19" t="s">
        <v>73</v>
      </c>
      <c r="C96" s="12">
        <v>0</v>
      </c>
      <c r="D96" s="12">
        <v>10944</v>
      </c>
      <c r="E96" s="100">
        <v>10943.1</v>
      </c>
      <c r="F96" s="73">
        <f t="shared" si="4"/>
        <v>99.99177631578948</v>
      </c>
    </row>
    <row r="97" spans="1:6" ht="12.75">
      <c r="A97" s="38">
        <v>4116</v>
      </c>
      <c r="B97" s="23" t="s">
        <v>72</v>
      </c>
      <c r="C97" s="12">
        <v>60000</v>
      </c>
      <c r="D97" s="12">
        <v>58000</v>
      </c>
      <c r="E97" s="97">
        <v>57000</v>
      </c>
      <c r="F97" s="73">
        <f t="shared" si="4"/>
        <v>98.27586206896551</v>
      </c>
    </row>
    <row r="98" spans="1:6" ht="12.75">
      <c r="A98" s="38">
        <v>4116</v>
      </c>
      <c r="B98" s="23" t="s">
        <v>71</v>
      </c>
      <c r="C98" s="12">
        <v>120000</v>
      </c>
      <c r="D98" s="12">
        <v>132131</v>
      </c>
      <c r="E98" s="97">
        <v>132131</v>
      </c>
      <c r="F98" s="86">
        <f t="shared" si="4"/>
        <v>100</v>
      </c>
    </row>
    <row r="99" spans="1:6" ht="12.75">
      <c r="A99" s="38">
        <v>4116</v>
      </c>
      <c r="B99" s="23" t="s">
        <v>70</v>
      </c>
      <c r="C99" s="12">
        <v>0</v>
      </c>
      <c r="D99" s="12">
        <v>7745</v>
      </c>
      <c r="E99" s="97">
        <v>7686</v>
      </c>
      <c r="F99" s="86">
        <f t="shared" si="4"/>
        <v>99.23821820529373</v>
      </c>
    </row>
    <row r="100" spans="1:6" ht="12.75">
      <c r="A100" s="38">
        <v>4121</v>
      </c>
      <c r="B100" s="23" t="s">
        <v>69</v>
      </c>
      <c r="C100" s="12">
        <v>3000</v>
      </c>
      <c r="D100" s="12">
        <v>3265</v>
      </c>
      <c r="E100" s="97">
        <v>3550</v>
      </c>
      <c r="F100" s="73">
        <f t="shared" si="4"/>
        <v>108.72894333843799</v>
      </c>
    </row>
    <row r="101" spans="1:6" ht="12.75">
      <c r="A101" s="38">
        <v>4122</v>
      </c>
      <c r="B101" s="23" t="s">
        <v>68</v>
      </c>
      <c r="C101" s="12">
        <v>0</v>
      </c>
      <c r="D101" s="12">
        <v>7245</v>
      </c>
      <c r="E101" s="97">
        <v>7244.4</v>
      </c>
      <c r="F101" s="73">
        <f t="shared" si="4"/>
        <v>99.99171842650102</v>
      </c>
    </row>
    <row r="102" spans="1:6" ht="12.75">
      <c r="A102" s="38">
        <v>4123</v>
      </c>
      <c r="B102" s="23" t="s">
        <v>116</v>
      </c>
      <c r="C102" s="12">
        <v>0</v>
      </c>
      <c r="D102" s="12">
        <v>1768</v>
      </c>
      <c r="E102" s="98">
        <v>1767.6</v>
      </c>
      <c r="F102" s="73">
        <f t="shared" si="4"/>
        <v>99.97737556561086</v>
      </c>
    </row>
    <row r="103" spans="1:6" ht="12.75">
      <c r="A103" s="38">
        <v>4132</v>
      </c>
      <c r="B103" s="23" t="s">
        <v>60</v>
      </c>
      <c r="C103" s="12">
        <v>0</v>
      </c>
      <c r="D103" s="12">
        <v>1052</v>
      </c>
      <c r="E103" s="98">
        <v>1052</v>
      </c>
      <c r="F103" s="73">
        <f t="shared" si="4"/>
        <v>100</v>
      </c>
    </row>
    <row r="104" spans="1:6" ht="12.75">
      <c r="A104" s="38">
        <v>4216</v>
      </c>
      <c r="B104" s="23" t="s">
        <v>67</v>
      </c>
      <c r="C104" s="12">
        <v>0</v>
      </c>
      <c r="D104" s="12">
        <v>166</v>
      </c>
      <c r="E104" s="97">
        <v>165.6</v>
      </c>
      <c r="F104" s="73">
        <f t="shared" si="4"/>
        <v>99.7590361445783</v>
      </c>
    </row>
    <row r="105" spans="1:6" ht="13.5" thickBot="1">
      <c r="A105" s="42">
        <v>4223</v>
      </c>
      <c r="B105" s="30" t="s">
        <v>117</v>
      </c>
      <c r="C105" s="12">
        <v>0</v>
      </c>
      <c r="D105" s="12">
        <v>265506</v>
      </c>
      <c r="E105" s="98">
        <v>265507.2</v>
      </c>
      <c r="F105" s="73">
        <f t="shared" si="4"/>
        <v>100.00045196718719</v>
      </c>
    </row>
    <row r="106" spans="1:6" ht="13.5" thickBot="1">
      <c r="A106" s="7" t="s">
        <v>61</v>
      </c>
      <c r="B106" s="8"/>
      <c r="C106" s="9">
        <f>SUM(C6+C35+C85+C94)</f>
        <v>1291774</v>
      </c>
      <c r="D106" s="9">
        <f>SUM(D6+D35+D85+D94)</f>
        <v>1542890.8</v>
      </c>
      <c r="E106" s="16">
        <f>SUM(E6+E35+E85+E94)</f>
        <v>1395067.5</v>
      </c>
      <c r="F106" s="57">
        <f t="shared" si="4"/>
        <v>90.41906919141653</v>
      </c>
    </row>
    <row r="107" spans="1:6" ht="12.75">
      <c r="A107" s="119" t="s">
        <v>9</v>
      </c>
      <c r="B107" s="120"/>
      <c r="C107" s="10">
        <v>0</v>
      </c>
      <c r="D107" s="10">
        <v>15388</v>
      </c>
      <c r="E107" s="101"/>
      <c r="F107" s="10"/>
    </row>
    <row r="108" spans="1:6" ht="12.75">
      <c r="A108" s="107" t="s">
        <v>7</v>
      </c>
      <c r="B108" s="108"/>
      <c r="C108" s="12">
        <v>450000</v>
      </c>
      <c r="D108" s="12">
        <v>450000</v>
      </c>
      <c r="E108" s="102"/>
      <c r="F108" s="12"/>
    </row>
    <row r="109" spans="1:6" ht="12.75">
      <c r="A109" s="63" t="s">
        <v>8</v>
      </c>
      <c r="B109" s="64"/>
      <c r="C109" s="14">
        <v>197000</v>
      </c>
      <c r="D109" s="14">
        <v>197000</v>
      </c>
      <c r="E109" s="103"/>
      <c r="F109" s="14"/>
    </row>
    <row r="110" spans="1:6" ht="13.5" thickBot="1">
      <c r="A110" s="111" t="s">
        <v>8</v>
      </c>
      <c r="B110" s="112"/>
      <c r="C110" s="14">
        <v>134702</v>
      </c>
      <c r="D110" s="14">
        <v>134702</v>
      </c>
      <c r="E110" s="103"/>
      <c r="F110" s="14"/>
    </row>
    <row r="111" spans="1:6" ht="13.5" thickBot="1">
      <c r="A111" s="109" t="s">
        <v>5</v>
      </c>
      <c r="B111" s="110"/>
      <c r="C111" s="16">
        <f>SUM(C106:C110)</f>
        <v>2073476</v>
      </c>
      <c r="D111" s="16">
        <f>SUM(D106:D110)</f>
        <v>2339980.8</v>
      </c>
      <c r="E111" s="16">
        <f>E106+E107</f>
        <v>1395067.5</v>
      </c>
      <c r="F111" s="84">
        <f>E111/D111*100</f>
        <v>59.61875841032543</v>
      </c>
    </row>
    <row r="112" ht="12.75"/>
    <row r="113" spans="2:4" ht="12.75">
      <c r="B113" s="27" t="s">
        <v>76</v>
      </c>
      <c r="C113" s="25"/>
      <c r="D113" s="26"/>
    </row>
    <row r="114" spans="2:4" ht="12.75">
      <c r="B114" s="25" t="s">
        <v>104</v>
      </c>
      <c r="C114" s="27"/>
      <c r="D114" s="26"/>
    </row>
    <row r="115" spans="3:4" ht="12.75" hidden="1">
      <c r="C115" s="25"/>
      <c r="D115" s="26">
        <f>SUM(D113:D114)</f>
        <v>0</v>
      </c>
    </row>
    <row r="116" spans="3:4" ht="12.75" hidden="1">
      <c r="C116" s="25"/>
      <c r="D116" s="26"/>
    </row>
    <row r="117" spans="3:4" ht="12.75" hidden="1">
      <c r="C117" s="25"/>
      <c r="D117" s="26"/>
    </row>
    <row r="118" spans="3:4" ht="12.75" hidden="1">
      <c r="C118" s="25"/>
      <c r="D118" s="26"/>
    </row>
    <row r="119" spans="3:4" ht="12.75" hidden="1">
      <c r="C119" s="25"/>
      <c r="D119" s="26"/>
    </row>
    <row r="120" spans="3:4" ht="12.75" hidden="1">
      <c r="C120" s="25"/>
      <c r="D120" s="26"/>
    </row>
    <row r="121" spans="3:4" ht="12.75" hidden="1">
      <c r="C121" s="25"/>
      <c r="D121" s="26"/>
    </row>
    <row r="122" spans="3:4" ht="12.75" hidden="1">
      <c r="C122" s="25"/>
      <c r="D122" s="26"/>
    </row>
    <row r="123" spans="3:4" ht="12.75" hidden="1">
      <c r="C123" s="25"/>
      <c r="D123" s="26"/>
    </row>
    <row r="124" spans="3:4" ht="12.75" hidden="1">
      <c r="C124" s="25"/>
      <c r="D124" s="26"/>
    </row>
    <row r="125" spans="3:4" ht="12.75" hidden="1">
      <c r="C125" s="25"/>
      <c r="D125" s="26"/>
    </row>
    <row r="126" spans="3:4" ht="12.75" hidden="1">
      <c r="C126" s="25"/>
      <c r="D126" s="26"/>
    </row>
    <row r="127" spans="2:4" ht="12.75">
      <c r="B127" s="25" t="s">
        <v>105</v>
      </c>
      <c r="C127" s="27"/>
      <c r="D127" s="26"/>
    </row>
    <row r="128" spans="3:4" ht="12.75">
      <c r="C128" s="51"/>
      <c r="D128" s="51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</sheetData>
  <sheetProtection/>
  <mergeCells count="7">
    <mergeCell ref="A108:B108"/>
    <mergeCell ref="A111:B111"/>
    <mergeCell ref="A110:B110"/>
    <mergeCell ref="A1:F2"/>
    <mergeCell ref="A107:B107"/>
    <mergeCell ref="A4:B5"/>
    <mergeCell ref="A54:B5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0" r:id="rId1"/>
  <rowBreaks count="2" manualBreakCount="2">
    <brk id="53" max="5" man="1"/>
    <brk id="1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2011-04-14T09:08:30Z</cp:lastPrinted>
  <dcterms:created xsi:type="dcterms:W3CDTF">2002-04-08T12:47:06Z</dcterms:created>
  <dcterms:modified xsi:type="dcterms:W3CDTF">2011-04-14T09:09:03Z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