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'List1'!$A$1:$F$130</definedName>
  </definedNames>
  <calcPr fullCalcOnLoad="1"/>
</workbook>
</file>

<file path=xl/sharedStrings.xml><?xml version="1.0" encoding="utf-8"?>
<sst xmlns="http://schemas.openxmlformats.org/spreadsheetml/2006/main" count="124" uniqueCount="123">
  <si>
    <t>Upravený</t>
  </si>
  <si>
    <t>Skutečnost</t>
  </si>
  <si>
    <t>Třída 3  -  kapitálové  příjmy  celkem</t>
  </si>
  <si>
    <t>Třída 2 - nedaňové příjmy celkem</t>
  </si>
  <si>
    <t>Třída 1 - daňové příjmy celkem</t>
  </si>
  <si>
    <t>PŘÍJMY  CELKEM  :</t>
  </si>
  <si>
    <t xml:space="preserve">Schválený </t>
  </si>
  <si>
    <t>Financování (revolvingový úvěr)</t>
  </si>
  <si>
    <t>Financování (volné FP)</t>
  </si>
  <si>
    <t xml:space="preserve">Financování </t>
  </si>
  <si>
    <t>213x</t>
  </si>
  <si>
    <t xml:space="preserve">DRUH    PŘÍJMŮ </t>
  </si>
  <si>
    <t>daň z příj.fyz.osob ze závislé činn.</t>
  </si>
  <si>
    <t>daň z příj.fyz.osob ze sam.výd.činn.</t>
  </si>
  <si>
    <t>daň z pří.fyz.osob z kapitál.výnosů</t>
  </si>
  <si>
    <t>daň z příjmů právnických osob</t>
  </si>
  <si>
    <t>daň z příjmů práv. osob za obce</t>
  </si>
  <si>
    <t>daň z přidané hodnoty</t>
  </si>
  <si>
    <t>správní poplatky celkem</t>
  </si>
  <si>
    <t xml:space="preserve">OSÚaŽP - odd. stavebního řízení </t>
  </si>
  <si>
    <t>OSÚaŽP - odd. živ. prostředí</t>
  </si>
  <si>
    <t>živnostenský úřad</t>
  </si>
  <si>
    <t xml:space="preserve">odbor kancelář tajemníka </t>
  </si>
  <si>
    <t>odvody za odnětí zem. a lesní půdy</t>
  </si>
  <si>
    <t>poplatek za komunální odpad</t>
  </si>
  <si>
    <t>poplatek ze psů</t>
  </si>
  <si>
    <t>pobytové poplatky</t>
  </si>
  <si>
    <t>poplatek ze vstupného</t>
  </si>
  <si>
    <t>popl. z ubytovací kapacity</t>
  </si>
  <si>
    <t>poplatek za provozovaný VHP</t>
  </si>
  <si>
    <t>výtěžek z výher.hracích přístrojů</t>
  </si>
  <si>
    <t>rybářské lístky</t>
  </si>
  <si>
    <t>daň z nemovitosti</t>
  </si>
  <si>
    <t xml:space="preserve">nerozúčtované, neidentifik. daňové příjmy </t>
  </si>
  <si>
    <t>příjmy z vlastní činnosti celkem</t>
  </si>
  <si>
    <t>Odbor soc.věcí a zdravotnictví</t>
  </si>
  <si>
    <t>OKP - kultura - vnější vztahy</t>
  </si>
  <si>
    <t>OKP - galerie</t>
  </si>
  <si>
    <t>OKP - úsek tiskový - CV noviny</t>
  </si>
  <si>
    <t>OKT - rezidenční karty, poskytování informací</t>
  </si>
  <si>
    <t>Živnostenský úřad</t>
  </si>
  <si>
    <t>OSÚaŽP - odd. životního prostředí</t>
  </si>
  <si>
    <t>příjmy z pronájmu majetku celkem</t>
  </si>
  <si>
    <t xml:space="preserve">OKP - kultura - vnější vztahy (reklama) </t>
  </si>
  <si>
    <t>Podkrušnohorský zoopark</t>
  </si>
  <si>
    <t>Technické služby města CV</t>
  </si>
  <si>
    <t>pozemky k podnikání</t>
  </si>
  <si>
    <t>zahrád.kolonie+zahrádky</t>
  </si>
  <si>
    <t>honitba Strážky</t>
  </si>
  <si>
    <t>movité věci - Domovní správci</t>
  </si>
  <si>
    <t>nájemní smlouva DPCHJ a.s.</t>
  </si>
  <si>
    <t>SSZ s.r.o. - movitý majetek</t>
  </si>
  <si>
    <t>SKZ s.r.o. - movitý majetek</t>
  </si>
  <si>
    <t>odvody příspěvkových organizací</t>
  </si>
  <si>
    <t>příjmy z úroků</t>
  </si>
  <si>
    <t>příjmy z podílu na zisku a dividend</t>
  </si>
  <si>
    <t>Rašelina Soběslav</t>
  </si>
  <si>
    <t>splátky půjček od organizací</t>
  </si>
  <si>
    <t>prodej pozemků</t>
  </si>
  <si>
    <t>prodej nemovitostí - domů</t>
  </si>
  <si>
    <t>prodej nemovitostí - bytů</t>
  </si>
  <si>
    <t>prodej HIM</t>
  </si>
  <si>
    <t>investiční dary</t>
  </si>
  <si>
    <t>prodej CP</t>
  </si>
  <si>
    <t>převody z vlastních fondů</t>
  </si>
  <si>
    <t>P Ř Í J M Y /bez financování/:</t>
  </si>
  <si>
    <t>2412, 2420, 2460</t>
  </si>
  <si>
    <t>splátky půjček od obyvatel - FRM</t>
  </si>
  <si>
    <t>ost.nedaň.příj.celkem (prodej+sankce)</t>
  </si>
  <si>
    <t>221x, 222x, 231x, 232x</t>
  </si>
  <si>
    <t>příjmy za zk.z odborné způs. - řidič. oprávnění</t>
  </si>
  <si>
    <t>ostatní investiční transfery</t>
  </si>
  <si>
    <t>investiční transfery ze státních fondů</t>
  </si>
  <si>
    <t>neinvestiční transfery od krajů</t>
  </si>
  <si>
    <t>neinvestič.transfery od obcí</t>
  </si>
  <si>
    <t>ostatní neinvestiční transfery</t>
  </si>
  <si>
    <t>ostatní neinvestiční transfery - ÚZ 13235</t>
  </si>
  <si>
    <t>ostatní neinvestiční transfery - ÚZ 13306</t>
  </si>
  <si>
    <t>neinvestič.transfery ze státních fondů</t>
  </si>
  <si>
    <t>neinvestiční transfery ze VPS SR</t>
  </si>
  <si>
    <t>transfery v rámci souhrn.dotač.vztahu</t>
  </si>
  <si>
    <t>Třída 4 - přijaté transfery celkem</t>
  </si>
  <si>
    <t>splátka půjčky MěLesy</t>
  </si>
  <si>
    <t>Financování :    450 000 tis. Kč revolvingový úvěr</t>
  </si>
  <si>
    <t>OMP-zneškodnění odpadů EKO-KOM a.s.</t>
  </si>
  <si>
    <t>OMP-zneškodnění elektroodpadu</t>
  </si>
  <si>
    <t>OMP-poskytování služeb - ČVUT</t>
  </si>
  <si>
    <t>OMP - poskytování služeb - NP</t>
  </si>
  <si>
    <t>Městské policie - ochrana objektů, parkovné</t>
  </si>
  <si>
    <t>OMP - reklama</t>
  </si>
  <si>
    <t xml:space="preserve">OMP - info panely </t>
  </si>
  <si>
    <t>OMP-zasedací místnosti</t>
  </si>
  <si>
    <t xml:space="preserve">                         190 000 tis. Kč - volné FP</t>
  </si>
  <si>
    <t>Odbor školství</t>
  </si>
  <si>
    <t>SSZ s.r.o.</t>
  </si>
  <si>
    <t>movité věci OMP</t>
  </si>
  <si>
    <t>OMP - pronajaté plochy k parkování fyz. osoby</t>
  </si>
  <si>
    <t>přijaté nekapitálové příspěvky a náhrady</t>
  </si>
  <si>
    <t>neinvestiční dary</t>
  </si>
  <si>
    <t>prodej infrastruktury</t>
  </si>
  <si>
    <t>investiční transfery ze VPS SR</t>
  </si>
  <si>
    <t>z toho:     odbor ekonomiky-povolení VHP</t>
  </si>
  <si>
    <t xml:space="preserve">odbor dopravních a správních činností </t>
  </si>
  <si>
    <t>Odbor dopravních a správních činností</t>
  </si>
  <si>
    <t>rozpočet r. 2009</t>
  </si>
  <si>
    <t>%</t>
  </si>
  <si>
    <t>čerpání</t>
  </si>
  <si>
    <t>OMP-zneškodnění odpadů MMCH</t>
  </si>
  <si>
    <t>OMP - nebytové prostory</t>
  </si>
  <si>
    <t>OMP-nájem-nebyty DS</t>
  </si>
  <si>
    <t>Příjmy z prodeje dřeva (TSmCh)</t>
  </si>
  <si>
    <t>OMP - věcné břemeno</t>
  </si>
  <si>
    <t>popl.z veřejného prostranství</t>
  </si>
  <si>
    <t>popl. za ukládání odpadů</t>
  </si>
  <si>
    <t>daň z převodu nemovitosti</t>
  </si>
  <si>
    <t>OKT-zasedací místnosti</t>
  </si>
  <si>
    <t>TABULKA   č.  1   -  PLNĚNÍ   PŘÍJMŮ   za  rok  2009   (v tis. Kč)</t>
  </si>
  <si>
    <t>k 31.12.2009</t>
  </si>
  <si>
    <t>OMP- služby</t>
  </si>
  <si>
    <t>OE</t>
  </si>
  <si>
    <t>OKP - služby</t>
  </si>
  <si>
    <t xml:space="preserve">OMP - ul. Palackého, DS </t>
  </si>
  <si>
    <t>inv. transfery od RRR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</si>
</sst>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horizontal="left" indent="5"/>
    </xf>
    <xf numFmtId="0" fontId="3" fillId="0" borderId="24" xfId="0" applyFont="1" applyBorder="1" applyAlignment="1">
      <alignment horizontal="left" indent="5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6" fillId="0" borderId="30" xfId="0" applyFont="1" applyBorder="1" applyAlignment="1">
      <alignment horizontal="left" wrapText="1"/>
    </xf>
    <xf numFmtId="0" fontId="3" fillId="0" borderId="33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0" fontId="3" fillId="0" borderId="35" xfId="0" applyFont="1" applyBorder="1" applyAlignment="1">
      <alignment horizontal="left" indent="4"/>
    </xf>
    <xf numFmtId="0" fontId="3" fillId="0" borderId="36" xfId="0" applyFont="1" applyBorder="1" applyAlignment="1">
      <alignment horizontal="left" indent="4"/>
    </xf>
    <xf numFmtId="0" fontId="3" fillId="0" borderId="37" xfId="0" applyFont="1" applyBorder="1" applyAlignment="1">
      <alignment horizontal="left" indent="4"/>
    </xf>
    <xf numFmtId="0" fontId="3" fillId="0" borderId="38" xfId="0" applyFont="1" applyBorder="1" applyAlignment="1">
      <alignment horizontal="left" indent="4"/>
    </xf>
    <xf numFmtId="0" fontId="6" fillId="0" borderId="33" xfId="0" applyFont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 horizontal="left" indent="4"/>
    </xf>
    <xf numFmtId="164" fontId="7" fillId="34" borderId="11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7" fillId="34" borderId="21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42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4" fillId="34" borderId="46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1"/>
  <sheetViews>
    <sheetView tabSelected="1" zoomScaleSheetLayoutView="100" zoomScalePageLayoutView="0" workbookViewId="0" topLeftCell="A1">
      <selection activeCell="C57" sqref="A57:IV58"/>
    </sheetView>
  </sheetViews>
  <sheetFormatPr defaultColWidth="0" defaultRowHeight="12.75" zeroHeight="1"/>
  <cols>
    <col min="1" max="1" width="8.875" style="1" customWidth="1"/>
    <col min="2" max="2" width="46.625" style="1" bestFit="1" customWidth="1"/>
    <col min="3" max="5" width="15.75390625" style="1" customWidth="1"/>
    <col min="6" max="6" width="15.625" style="1" customWidth="1"/>
    <col min="7" max="7" width="2.125" style="1" customWidth="1"/>
    <col min="8" max="16384" width="0" style="1" hidden="1" customWidth="1"/>
  </cols>
  <sheetData>
    <row r="1" spans="1:6" ht="12.75" customHeight="1">
      <c r="A1" s="99" t="s">
        <v>116</v>
      </c>
      <c r="B1" s="100"/>
      <c r="C1" s="100"/>
      <c r="D1" s="100"/>
      <c r="E1" s="100"/>
      <c r="F1" s="101"/>
    </row>
    <row r="2" spans="1:6" ht="13.5" customHeight="1" thickBot="1">
      <c r="A2" s="102"/>
      <c r="B2" s="103"/>
      <c r="C2" s="103"/>
      <c r="D2" s="103"/>
      <c r="E2" s="103"/>
      <c r="F2" s="104"/>
    </row>
    <row r="3" spans="1:6" ht="9" customHeight="1" thickBot="1">
      <c r="A3" s="2"/>
      <c r="B3" s="2"/>
      <c r="C3" s="2"/>
      <c r="D3" s="2"/>
      <c r="E3" s="2"/>
      <c r="F3" s="2"/>
    </row>
    <row r="4" spans="1:6" s="5" customFormat="1" ht="12.75">
      <c r="A4" s="107" t="s">
        <v>11</v>
      </c>
      <c r="B4" s="108"/>
      <c r="C4" s="44" t="s">
        <v>6</v>
      </c>
      <c r="D4" s="4" t="s">
        <v>0</v>
      </c>
      <c r="E4" s="4" t="s">
        <v>1</v>
      </c>
      <c r="F4" s="54" t="s">
        <v>105</v>
      </c>
    </row>
    <row r="5" spans="1:6" s="5" customFormat="1" ht="13.5" thickBot="1">
      <c r="A5" s="109"/>
      <c r="B5" s="110"/>
      <c r="C5" s="45" t="s">
        <v>104</v>
      </c>
      <c r="D5" s="6" t="s">
        <v>104</v>
      </c>
      <c r="E5" s="6" t="s">
        <v>117</v>
      </c>
      <c r="F5" s="55" t="s">
        <v>106</v>
      </c>
    </row>
    <row r="6" spans="1:6" ht="13.5" thickBot="1">
      <c r="A6" s="7" t="s">
        <v>4</v>
      </c>
      <c r="B6" s="8"/>
      <c r="C6" s="9">
        <f>SUM(C7:C13)+SUM(C20:C34)</f>
        <v>536534</v>
      </c>
      <c r="D6" s="9">
        <f>SUM(D7:D13)+SUM(D20:D34)</f>
        <v>564060</v>
      </c>
      <c r="E6" s="9">
        <f>SUM(E7:E13)+SUM(E20:E34)</f>
        <v>509557.80000000005</v>
      </c>
      <c r="F6" s="62">
        <f>E6/D6*100</f>
        <v>90.33751728539518</v>
      </c>
    </row>
    <row r="7" spans="1:6" ht="12.75">
      <c r="A7" s="38">
        <v>1111</v>
      </c>
      <c r="B7" s="19" t="s">
        <v>12</v>
      </c>
      <c r="C7" s="10">
        <v>109414</v>
      </c>
      <c r="D7" s="10">
        <v>109414</v>
      </c>
      <c r="E7" s="72">
        <v>94112.8</v>
      </c>
      <c r="F7" s="46">
        <f>E7/D7*100</f>
        <v>86.01531796662218</v>
      </c>
    </row>
    <row r="8" spans="1:6" ht="12.75">
      <c r="A8" s="39">
        <v>1112</v>
      </c>
      <c r="B8" s="23" t="s">
        <v>13</v>
      </c>
      <c r="C8" s="12">
        <v>29082</v>
      </c>
      <c r="D8" s="12">
        <v>29082</v>
      </c>
      <c r="E8" s="73">
        <v>14176</v>
      </c>
      <c r="F8" s="47">
        <f aca="true" t="shared" si="0" ref="F8:F34">E8/D8*100</f>
        <v>48.744928134241114</v>
      </c>
    </row>
    <row r="9" spans="1:6" ht="12.75">
      <c r="A9" s="39">
        <v>1113</v>
      </c>
      <c r="B9" s="23" t="s">
        <v>14</v>
      </c>
      <c r="C9" s="12">
        <v>5563</v>
      </c>
      <c r="D9" s="12">
        <v>7603</v>
      </c>
      <c r="E9" s="73">
        <v>8152.8</v>
      </c>
      <c r="F9" s="47">
        <f t="shared" si="0"/>
        <v>107.23135604366698</v>
      </c>
    </row>
    <row r="10" spans="1:6" ht="12.75">
      <c r="A10" s="39">
        <v>1121</v>
      </c>
      <c r="B10" s="23" t="s">
        <v>15</v>
      </c>
      <c r="C10" s="12">
        <v>123227</v>
      </c>
      <c r="D10" s="12">
        <v>123227</v>
      </c>
      <c r="E10" s="73">
        <v>104044.7</v>
      </c>
      <c r="F10" s="47">
        <f t="shared" si="0"/>
        <v>84.43336281821354</v>
      </c>
    </row>
    <row r="11" spans="1:6" ht="12.75">
      <c r="A11" s="39">
        <v>1122</v>
      </c>
      <c r="B11" s="23" t="s">
        <v>16</v>
      </c>
      <c r="C11" s="12">
        <v>0</v>
      </c>
      <c r="D11" s="12">
        <v>16576</v>
      </c>
      <c r="E11" s="73">
        <v>16576.2</v>
      </c>
      <c r="F11" s="48">
        <f t="shared" si="0"/>
        <v>100.00120656370657</v>
      </c>
    </row>
    <row r="12" spans="1:6" ht="12.75">
      <c r="A12" s="39">
        <v>1211</v>
      </c>
      <c r="B12" s="23" t="s">
        <v>17</v>
      </c>
      <c r="C12" s="12">
        <v>190824</v>
      </c>
      <c r="D12" s="12">
        <v>198824</v>
      </c>
      <c r="E12" s="73">
        <v>207334.7</v>
      </c>
      <c r="F12" s="47">
        <f t="shared" si="0"/>
        <v>104.28051945439182</v>
      </c>
    </row>
    <row r="13" spans="1:6" ht="12.75">
      <c r="A13" s="39">
        <v>1361</v>
      </c>
      <c r="B13" s="19" t="s">
        <v>18</v>
      </c>
      <c r="C13" s="13">
        <f>SUM(C14:C19)</f>
        <v>20850</v>
      </c>
      <c r="D13" s="13">
        <f>SUM(D14:D19)</f>
        <v>20850</v>
      </c>
      <c r="E13" s="74">
        <f>SUM(E14:E19)</f>
        <v>15123.4</v>
      </c>
      <c r="F13" s="47">
        <f t="shared" si="0"/>
        <v>72.53429256594724</v>
      </c>
    </row>
    <row r="14" spans="1:6" ht="12.75">
      <c r="A14" s="39"/>
      <c r="B14" s="19" t="s">
        <v>101</v>
      </c>
      <c r="C14" s="12">
        <v>2000</v>
      </c>
      <c r="D14" s="12">
        <v>2000</v>
      </c>
      <c r="E14" s="75">
        <v>1213.6</v>
      </c>
      <c r="F14" s="47">
        <f t="shared" si="0"/>
        <v>60.68</v>
      </c>
    </row>
    <row r="15" spans="1:6" ht="12.75">
      <c r="A15" s="39"/>
      <c r="B15" s="28" t="s">
        <v>102</v>
      </c>
      <c r="C15" s="12">
        <v>15600</v>
      </c>
      <c r="D15" s="12">
        <v>15600</v>
      </c>
      <c r="E15" s="75">
        <v>10935.5</v>
      </c>
      <c r="F15" s="47">
        <f t="shared" si="0"/>
        <v>70.09935897435898</v>
      </c>
    </row>
    <row r="16" spans="1:6" ht="12.75">
      <c r="A16" s="39"/>
      <c r="B16" s="29" t="s">
        <v>19</v>
      </c>
      <c r="C16" s="12">
        <v>350</v>
      </c>
      <c r="D16" s="12">
        <v>350</v>
      </c>
      <c r="E16" s="73">
        <v>298.8</v>
      </c>
      <c r="F16" s="47">
        <f t="shared" si="0"/>
        <v>85.37142857142858</v>
      </c>
    </row>
    <row r="17" spans="1:6" ht="12.75">
      <c r="A17" s="39"/>
      <c r="B17" s="29" t="s">
        <v>20</v>
      </c>
      <c r="C17" s="12">
        <v>100</v>
      </c>
      <c r="D17" s="12">
        <v>100</v>
      </c>
      <c r="E17" s="73">
        <v>141.7</v>
      </c>
      <c r="F17" s="47">
        <f t="shared" si="0"/>
        <v>141.7</v>
      </c>
    </row>
    <row r="18" spans="1:6" ht="12.75">
      <c r="A18" s="39"/>
      <c r="B18" s="29" t="s">
        <v>21</v>
      </c>
      <c r="C18" s="12">
        <v>1200</v>
      </c>
      <c r="D18" s="12">
        <v>1200</v>
      </c>
      <c r="E18" s="73">
        <v>1023.5</v>
      </c>
      <c r="F18" s="47">
        <f t="shared" si="0"/>
        <v>85.29166666666667</v>
      </c>
    </row>
    <row r="19" spans="1:6" ht="12.75">
      <c r="A19" s="39"/>
      <c r="B19" s="28" t="s">
        <v>22</v>
      </c>
      <c r="C19" s="12">
        <v>1600</v>
      </c>
      <c r="D19" s="12">
        <v>1600</v>
      </c>
      <c r="E19" s="73">
        <v>1510.3</v>
      </c>
      <c r="F19" s="47">
        <f t="shared" si="0"/>
        <v>94.39375</v>
      </c>
    </row>
    <row r="20" spans="1:6" ht="12.75">
      <c r="A20" s="39">
        <v>1333</v>
      </c>
      <c r="B20" s="23" t="s">
        <v>113</v>
      </c>
      <c r="C20" s="12">
        <v>2000</v>
      </c>
      <c r="D20" s="12">
        <v>2000</v>
      </c>
      <c r="E20" s="73">
        <v>825.9</v>
      </c>
      <c r="F20" s="47">
        <f>E20/D20*100</f>
        <v>41.295</v>
      </c>
    </row>
    <row r="21" spans="1:6" ht="12.75">
      <c r="A21" s="39">
        <v>1334.5</v>
      </c>
      <c r="B21" s="23" t="s">
        <v>23</v>
      </c>
      <c r="C21" s="12">
        <v>50</v>
      </c>
      <c r="D21" s="12">
        <v>50</v>
      </c>
      <c r="E21" s="73">
        <v>24.4</v>
      </c>
      <c r="F21" s="47">
        <f t="shared" si="0"/>
        <v>48.8</v>
      </c>
    </row>
    <row r="22" spans="1:6" ht="12.75">
      <c r="A22" s="39">
        <v>1337</v>
      </c>
      <c r="B22" s="23" t="s">
        <v>24</v>
      </c>
      <c r="C22" s="12">
        <v>20670</v>
      </c>
      <c r="D22" s="12">
        <v>20670</v>
      </c>
      <c r="E22" s="73">
        <v>19811.3</v>
      </c>
      <c r="F22" s="47">
        <f t="shared" si="0"/>
        <v>95.84567005321722</v>
      </c>
    </row>
    <row r="23" spans="1:6" ht="12.75">
      <c r="A23" s="39">
        <v>1341</v>
      </c>
      <c r="B23" s="23" t="s">
        <v>25</v>
      </c>
      <c r="C23" s="12">
        <v>3000</v>
      </c>
      <c r="D23" s="12">
        <v>3000</v>
      </c>
      <c r="E23" s="73">
        <v>2505.1</v>
      </c>
      <c r="F23" s="47">
        <f t="shared" si="0"/>
        <v>83.50333333333333</v>
      </c>
    </row>
    <row r="24" spans="1:6" ht="12.75">
      <c r="A24" s="39">
        <v>1342</v>
      </c>
      <c r="B24" s="23" t="s">
        <v>26</v>
      </c>
      <c r="C24" s="12">
        <v>100</v>
      </c>
      <c r="D24" s="12">
        <v>125</v>
      </c>
      <c r="E24" s="73">
        <v>124.6</v>
      </c>
      <c r="F24" s="47">
        <f t="shared" si="0"/>
        <v>99.67999999999999</v>
      </c>
    </row>
    <row r="25" spans="1:6" ht="12.75">
      <c r="A25" s="39">
        <v>1343</v>
      </c>
      <c r="B25" s="23" t="s">
        <v>112</v>
      </c>
      <c r="C25" s="12">
        <v>1000</v>
      </c>
      <c r="D25" s="12">
        <v>1000</v>
      </c>
      <c r="E25" s="73">
        <v>1050.5</v>
      </c>
      <c r="F25" s="47">
        <f t="shared" si="0"/>
        <v>105.05</v>
      </c>
    </row>
    <row r="26" spans="1:6" ht="12.75">
      <c r="A26" s="39">
        <v>1344</v>
      </c>
      <c r="B26" s="23" t="s">
        <v>27</v>
      </c>
      <c r="C26" s="12">
        <v>100</v>
      </c>
      <c r="D26" s="12">
        <v>100</v>
      </c>
      <c r="E26" s="73">
        <v>106.8</v>
      </c>
      <c r="F26" s="47">
        <f t="shared" si="0"/>
        <v>106.80000000000001</v>
      </c>
    </row>
    <row r="27" spans="1:6" ht="12.75">
      <c r="A27" s="39">
        <v>1345</v>
      </c>
      <c r="B27" s="23" t="s">
        <v>28</v>
      </c>
      <c r="C27" s="12">
        <v>130</v>
      </c>
      <c r="D27" s="12">
        <v>165</v>
      </c>
      <c r="E27" s="73">
        <v>163.5</v>
      </c>
      <c r="F27" s="47">
        <f t="shared" si="0"/>
        <v>99.0909090909091</v>
      </c>
    </row>
    <row r="28" spans="1:6" ht="12.75">
      <c r="A28" s="39">
        <v>1347</v>
      </c>
      <c r="B28" s="23" t="s">
        <v>29</v>
      </c>
      <c r="C28" s="12">
        <v>2000</v>
      </c>
      <c r="D28" s="12">
        <v>2000</v>
      </c>
      <c r="E28" s="76">
        <v>1691.1</v>
      </c>
      <c r="F28" s="47">
        <f t="shared" si="0"/>
        <v>84.55499999999999</v>
      </c>
    </row>
    <row r="29" spans="1:6" ht="12.75">
      <c r="A29" s="39">
        <v>1351</v>
      </c>
      <c r="B29" s="23" t="s">
        <v>30</v>
      </c>
      <c r="C29" s="12">
        <v>1000</v>
      </c>
      <c r="D29" s="12">
        <v>1850</v>
      </c>
      <c r="E29" s="73">
        <v>1897.4</v>
      </c>
      <c r="F29" s="47">
        <f t="shared" si="0"/>
        <v>102.56216216216217</v>
      </c>
    </row>
    <row r="30" spans="1:6" ht="12.75">
      <c r="A30" s="39">
        <v>1353</v>
      </c>
      <c r="B30" s="30" t="s">
        <v>70</v>
      </c>
      <c r="C30" s="12">
        <v>2000</v>
      </c>
      <c r="D30" s="12">
        <v>2000</v>
      </c>
      <c r="E30" s="77">
        <v>1935.6</v>
      </c>
      <c r="F30" s="47">
        <f t="shared" si="0"/>
        <v>96.78</v>
      </c>
    </row>
    <row r="31" spans="1:6" ht="12.75">
      <c r="A31" s="39">
        <v>1359</v>
      </c>
      <c r="B31" s="30" t="s">
        <v>31</v>
      </c>
      <c r="C31" s="12">
        <v>220</v>
      </c>
      <c r="D31" s="12">
        <v>220</v>
      </c>
      <c r="E31" s="77">
        <v>170</v>
      </c>
      <c r="F31" s="47">
        <f t="shared" si="0"/>
        <v>77.27272727272727</v>
      </c>
    </row>
    <row r="32" spans="1:6" ht="12.75">
      <c r="A32" s="39">
        <v>1511</v>
      </c>
      <c r="B32" s="30" t="s">
        <v>32</v>
      </c>
      <c r="C32" s="12">
        <v>24804</v>
      </c>
      <c r="D32" s="12">
        <v>24804</v>
      </c>
      <c r="E32" s="77">
        <v>19695.9</v>
      </c>
      <c r="F32" s="47">
        <f t="shared" si="0"/>
        <v>79.40614417029512</v>
      </c>
    </row>
    <row r="33" spans="1:6" ht="12.75">
      <c r="A33" s="43">
        <v>1523</v>
      </c>
      <c r="B33" s="30" t="s">
        <v>114</v>
      </c>
      <c r="C33" s="14">
        <v>0</v>
      </c>
      <c r="D33" s="14">
        <v>0</v>
      </c>
      <c r="E33" s="77">
        <v>0</v>
      </c>
      <c r="F33" s="63">
        <v>0</v>
      </c>
    </row>
    <row r="34" spans="1:6" ht="13.5" thickBot="1">
      <c r="A34" s="40">
        <v>1701</v>
      </c>
      <c r="B34" s="31" t="s">
        <v>33</v>
      </c>
      <c r="C34" s="15">
        <v>500</v>
      </c>
      <c r="D34" s="15">
        <v>500</v>
      </c>
      <c r="E34" s="78">
        <v>35.1</v>
      </c>
      <c r="F34" s="64">
        <f t="shared" si="0"/>
        <v>7.02</v>
      </c>
    </row>
    <row r="35" spans="1:8" ht="13.5" thickBot="1">
      <c r="A35" s="7" t="s">
        <v>3</v>
      </c>
      <c r="B35" s="8"/>
      <c r="C35" s="16">
        <f>C36+C57+SUM(C78:C87)</f>
        <v>64341</v>
      </c>
      <c r="D35" s="16">
        <f>D36+D57+SUM(D78:D87)</f>
        <v>98952</v>
      </c>
      <c r="E35" s="9">
        <f>E36+E57+SUM(E78:E87)</f>
        <v>100769.1</v>
      </c>
      <c r="F35" s="71">
        <f>E35/D35*100</f>
        <v>101.83634489449432</v>
      </c>
      <c r="H35" s="17"/>
    </row>
    <row r="36" spans="1:8" ht="12.75">
      <c r="A36" s="58">
        <v>2111</v>
      </c>
      <c r="B36" s="59" t="s">
        <v>34</v>
      </c>
      <c r="C36" s="18">
        <f>SUM(C37:C53)</f>
        <v>11526</v>
      </c>
      <c r="D36" s="18">
        <f>SUM(D37:D53)</f>
        <v>13480</v>
      </c>
      <c r="E36" s="18">
        <f>SUM(E37:E56)</f>
        <v>15359.199999999999</v>
      </c>
      <c r="F36" s="65">
        <f aca="true" t="shared" si="1" ref="F36:F53">E36/D36*100</f>
        <v>113.94065281899108</v>
      </c>
      <c r="H36" s="17"/>
    </row>
    <row r="37" spans="1:8" ht="12.75">
      <c r="A37" s="37"/>
      <c r="B37" s="49" t="s">
        <v>118</v>
      </c>
      <c r="C37" s="13">
        <v>0</v>
      </c>
      <c r="D37" s="13">
        <v>0</v>
      </c>
      <c r="E37" s="80">
        <v>137.2</v>
      </c>
      <c r="F37" s="48">
        <v>0</v>
      </c>
      <c r="H37" s="17"/>
    </row>
    <row r="38" spans="1:8" ht="12.75">
      <c r="A38" s="37"/>
      <c r="B38" s="50" t="s">
        <v>107</v>
      </c>
      <c r="C38" s="13">
        <v>0</v>
      </c>
      <c r="D38" s="13">
        <v>0</v>
      </c>
      <c r="E38" s="80">
        <v>1.7</v>
      </c>
      <c r="F38" s="48">
        <v>0</v>
      </c>
      <c r="H38" s="17"/>
    </row>
    <row r="39" spans="1:8" ht="12.75">
      <c r="A39" s="37"/>
      <c r="B39" s="50" t="s">
        <v>84</v>
      </c>
      <c r="C39" s="12">
        <v>2500</v>
      </c>
      <c r="D39" s="12">
        <v>2500</v>
      </c>
      <c r="E39" s="47">
        <v>2901.9</v>
      </c>
      <c r="F39" s="48">
        <f t="shared" si="1"/>
        <v>116.07600000000001</v>
      </c>
      <c r="H39" s="17"/>
    </row>
    <row r="40" spans="1:8" ht="12.75">
      <c r="A40" s="37"/>
      <c r="B40" s="50" t="s">
        <v>85</v>
      </c>
      <c r="C40" s="12">
        <v>50</v>
      </c>
      <c r="D40" s="12">
        <v>50</v>
      </c>
      <c r="E40" s="80">
        <v>41.4</v>
      </c>
      <c r="F40" s="48">
        <f t="shared" si="1"/>
        <v>82.8</v>
      </c>
      <c r="H40" s="17"/>
    </row>
    <row r="41" spans="1:8" ht="12.75">
      <c r="A41" s="37"/>
      <c r="B41" s="50" t="s">
        <v>86</v>
      </c>
      <c r="C41" s="12">
        <v>523</v>
      </c>
      <c r="D41" s="12">
        <v>523</v>
      </c>
      <c r="E41" s="47">
        <v>342</v>
      </c>
      <c r="F41" s="48">
        <f t="shared" si="1"/>
        <v>65.39196940726578</v>
      </c>
      <c r="H41" s="17"/>
    </row>
    <row r="42" spans="1:8" ht="12.75">
      <c r="A42" s="37"/>
      <c r="B42" s="49" t="s">
        <v>87</v>
      </c>
      <c r="C42" s="12">
        <v>0</v>
      </c>
      <c r="D42" s="12">
        <v>0</v>
      </c>
      <c r="E42" s="47">
        <v>407</v>
      </c>
      <c r="F42" s="48">
        <v>0</v>
      </c>
      <c r="H42" s="17"/>
    </row>
    <row r="43" spans="1:8" ht="12.75">
      <c r="A43" s="37"/>
      <c r="B43" s="49" t="s">
        <v>88</v>
      </c>
      <c r="C43" s="12">
        <v>7600</v>
      </c>
      <c r="D43" s="12">
        <v>7600</v>
      </c>
      <c r="E43" s="47">
        <v>8409.6</v>
      </c>
      <c r="F43" s="48">
        <f t="shared" si="1"/>
        <v>110.65263157894738</v>
      </c>
      <c r="H43" s="20"/>
    </row>
    <row r="44" spans="1:6" ht="12.75">
      <c r="A44" s="37"/>
      <c r="B44" s="49" t="s">
        <v>35</v>
      </c>
      <c r="C44" s="12">
        <v>0</v>
      </c>
      <c r="D44" s="12">
        <v>0</v>
      </c>
      <c r="E44" s="80">
        <v>9.1</v>
      </c>
      <c r="F44" s="48">
        <v>0</v>
      </c>
    </row>
    <row r="45" spans="1:6" ht="12.75">
      <c r="A45" s="37"/>
      <c r="B45" s="50" t="s">
        <v>36</v>
      </c>
      <c r="C45" s="12">
        <v>250</v>
      </c>
      <c r="D45" s="12">
        <v>250</v>
      </c>
      <c r="E45" s="80">
        <v>408.8</v>
      </c>
      <c r="F45" s="48">
        <f t="shared" si="1"/>
        <v>163.52</v>
      </c>
    </row>
    <row r="46" spans="1:6" ht="12.75">
      <c r="A46" s="37"/>
      <c r="B46" s="50" t="s">
        <v>37</v>
      </c>
      <c r="C46" s="12">
        <v>0</v>
      </c>
      <c r="D46" s="12">
        <v>0</v>
      </c>
      <c r="E46" s="80">
        <v>8.6</v>
      </c>
      <c r="F46" s="48">
        <v>0</v>
      </c>
    </row>
    <row r="47" spans="1:6" ht="12.75">
      <c r="A47" s="37"/>
      <c r="B47" s="50" t="s">
        <v>38</v>
      </c>
      <c r="C47" s="12">
        <v>600</v>
      </c>
      <c r="D47" s="12">
        <v>600</v>
      </c>
      <c r="E47" s="80">
        <v>467.1</v>
      </c>
      <c r="F47" s="48">
        <f t="shared" si="1"/>
        <v>77.85000000000001</v>
      </c>
    </row>
    <row r="48" spans="1:6" ht="12.75">
      <c r="A48" s="37"/>
      <c r="B48" s="50" t="s">
        <v>120</v>
      </c>
      <c r="C48" s="12">
        <v>0</v>
      </c>
      <c r="D48" s="12">
        <v>54</v>
      </c>
      <c r="E48" s="80">
        <v>53.9</v>
      </c>
      <c r="F48" s="48">
        <v>0</v>
      </c>
    </row>
    <row r="49" spans="1:6" ht="12.75">
      <c r="A49" s="37"/>
      <c r="B49" s="50" t="s">
        <v>39</v>
      </c>
      <c r="C49" s="12">
        <v>0</v>
      </c>
      <c r="D49" s="12">
        <v>1900</v>
      </c>
      <c r="E49" s="47">
        <v>2111.7</v>
      </c>
      <c r="F49" s="48">
        <v>0</v>
      </c>
    </row>
    <row r="50" spans="1:6" ht="12.75">
      <c r="A50" s="37"/>
      <c r="B50" s="50" t="s">
        <v>40</v>
      </c>
      <c r="C50" s="12">
        <v>1</v>
      </c>
      <c r="D50" s="12">
        <v>1</v>
      </c>
      <c r="E50" s="80">
        <v>0.1</v>
      </c>
      <c r="F50" s="48">
        <f t="shared" si="1"/>
        <v>10</v>
      </c>
    </row>
    <row r="51" spans="1:6" ht="12.75">
      <c r="A51" s="37"/>
      <c r="B51" s="50" t="s">
        <v>93</v>
      </c>
      <c r="C51" s="12">
        <v>0</v>
      </c>
      <c r="D51" s="12">
        <v>0</v>
      </c>
      <c r="E51" s="80">
        <v>9.3</v>
      </c>
      <c r="F51" s="48">
        <v>0</v>
      </c>
    </row>
    <row r="52" spans="1:6" ht="12.75">
      <c r="A52" s="37"/>
      <c r="B52" s="50" t="s">
        <v>103</v>
      </c>
      <c r="C52" s="12">
        <v>1</v>
      </c>
      <c r="D52" s="12">
        <v>1</v>
      </c>
      <c r="E52" s="80">
        <v>28.7</v>
      </c>
      <c r="F52" s="48">
        <v>0</v>
      </c>
    </row>
    <row r="53" spans="1:6" ht="12.75">
      <c r="A53" s="41"/>
      <c r="B53" s="51" t="s">
        <v>41</v>
      </c>
      <c r="C53" s="14">
        <v>1</v>
      </c>
      <c r="D53" s="14">
        <v>1</v>
      </c>
      <c r="E53" s="80">
        <v>0.3</v>
      </c>
      <c r="F53" s="48">
        <f t="shared" si="1"/>
        <v>30</v>
      </c>
    </row>
    <row r="54" spans="1:6" ht="12.75">
      <c r="A54" s="37"/>
      <c r="B54" s="52" t="s">
        <v>94</v>
      </c>
      <c r="C54" s="12">
        <v>0</v>
      </c>
      <c r="D54" s="12">
        <v>0</v>
      </c>
      <c r="E54" s="80">
        <v>0</v>
      </c>
      <c r="F54" s="66">
        <v>0</v>
      </c>
    </row>
    <row r="55" spans="1:6" ht="12.75">
      <c r="A55" s="37"/>
      <c r="B55" s="52" t="s">
        <v>119</v>
      </c>
      <c r="C55" s="12">
        <v>0</v>
      </c>
      <c r="D55" s="12">
        <v>0</v>
      </c>
      <c r="E55" s="80">
        <v>3</v>
      </c>
      <c r="F55" s="66">
        <v>0</v>
      </c>
    </row>
    <row r="56" spans="1:6" ht="13.5" thickBot="1">
      <c r="A56" s="60"/>
      <c r="B56" s="61" t="s">
        <v>110</v>
      </c>
      <c r="C56" s="15">
        <v>0</v>
      </c>
      <c r="D56" s="15">
        <v>0</v>
      </c>
      <c r="E56" s="81">
        <v>17.8</v>
      </c>
      <c r="F56" s="67">
        <v>0</v>
      </c>
    </row>
    <row r="57" spans="1:6" ht="13.5" thickBot="1">
      <c r="A57" s="35" t="s">
        <v>10</v>
      </c>
      <c r="B57" s="36" t="s">
        <v>42</v>
      </c>
      <c r="C57" s="21">
        <f>SUM(C58:C77)</f>
        <v>30236</v>
      </c>
      <c r="D57" s="21">
        <f>SUM(D58:D77)</f>
        <v>37951</v>
      </c>
      <c r="E57" s="88">
        <f>SUM(E58:E77)</f>
        <v>36282.799999999996</v>
      </c>
      <c r="F57" s="65">
        <f>E57/D57*100</f>
        <v>95.60433190166265</v>
      </c>
    </row>
    <row r="58" spans="1:34" s="11" customFormat="1" ht="12.75">
      <c r="A58" s="33">
        <v>2132</v>
      </c>
      <c r="B58" s="32" t="s">
        <v>108</v>
      </c>
      <c r="C58" s="10">
        <v>0</v>
      </c>
      <c r="D58" s="10">
        <v>2008</v>
      </c>
      <c r="E58" s="83">
        <v>2955.9</v>
      </c>
      <c r="F58" s="48">
        <f aca="true" t="shared" si="2" ref="F58:F77">E58/D58*100</f>
        <v>147.20617529880477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2"/>
    </row>
    <row r="59" spans="1:34" s="11" customFormat="1" ht="12.75">
      <c r="A59" s="37"/>
      <c r="B59" s="19" t="s">
        <v>121</v>
      </c>
      <c r="C59" s="13">
        <v>2920</v>
      </c>
      <c r="D59" s="13">
        <v>8292</v>
      </c>
      <c r="E59" s="82">
        <v>3399.8</v>
      </c>
      <c r="F59" s="48">
        <f t="shared" si="2"/>
        <v>41.00096478533526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2"/>
    </row>
    <row r="60" spans="1:34" s="11" customFormat="1" ht="12.75">
      <c r="A60" s="37"/>
      <c r="B60" s="19" t="s">
        <v>89</v>
      </c>
      <c r="C60" s="12">
        <v>1000</v>
      </c>
      <c r="D60" s="12">
        <v>1000</v>
      </c>
      <c r="E60" s="82">
        <v>629.9</v>
      </c>
      <c r="F60" s="48">
        <f t="shared" si="2"/>
        <v>62.99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22"/>
    </row>
    <row r="61" spans="1:34" s="11" customFormat="1" ht="12.75">
      <c r="A61" s="37"/>
      <c r="B61" s="19" t="s">
        <v>90</v>
      </c>
      <c r="C61" s="12">
        <v>80</v>
      </c>
      <c r="D61" s="12">
        <v>80</v>
      </c>
      <c r="E61" s="84">
        <v>148.3</v>
      </c>
      <c r="F61" s="48">
        <f t="shared" si="2"/>
        <v>185.37500000000003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2"/>
    </row>
    <row r="62" spans="1:34" s="11" customFormat="1" ht="12.75">
      <c r="A62" s="37"/>
      <c r="B62" s="23" t="s">
        <v>91</v>
      </c>
      <c r="C62" s="12">
        <v>50</v>
      </c>
      <c r="D62" s="12">
        <v>50</v>
      </c>
      <c r="E62" s="84">
        <v>4.7</v>
      </c>
      <c r="F62" s="48">
        <f t="shared" si="2"/>
        <v>9.4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2"/>
    </row>
    <row r="63" spans="1:34" s="11" customFormat="1" ht="12.75">
      <c r="A63" s="37"/>
      <c r="B63" s="23" t="s">
        <v>109</v>
      </c>
      <c r="C63" s="12">
        <v>0</v>
      </c>
      <c r="D63" s="12">
        <v>0</v>
      </c>
      <c r="E63" s="85">
        <v>163.2</v>
      </c>
      <c r="F63" s="48"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22"/>
    </row>
    <row r="64" spans="1:34" s="11" customFormat="1" ht="12.75">
      <c r="A64" s="37"/>
      <c r="B64" s="23" t="s">
        <v>115</v>
      </c>
      <c r="C64" s="12">
        <v>0</v>
      </c>
      <c r="D64" s="12">
        <v>0</v>
      </c>
      <c r="E64" s="85">
        <v>1</v>
      </c>
      <c r="F64" s="48"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2"/>
    </row>
    <row r="65" spans="1:34" s="11" customFormat="1" ht="12.75">
      <c r="A65" s="37"/>
      <c r="B65" s="23" t="s">
        <v>43</v>
      </c>
      <c r="C65" s="12">
        <v>300</v>
      </c>
      <c r="D65" s="12">
        <v>450</v>
      </c>
      <c r="E65" s="82">
        <v>185</v>
      </c>
      <c r="F65" s="48">
        <f t="shared" si="2"/>
        <v>41.11111111111111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2"/>
    </row>
    <row r="66" spans="1:34" s="11" customFormat="1" ht="12.75">
      <c r="A66" s="37"/>
      <c r="B66" s="23" t="s">
        <v>44</v>
      </c>
      <c r="C66" s="12">
        <v>800</v>
      </c>
      <c r="D66" s="12">
        <v>800</v>
      </c>
      <c r="E66" s="84">
        <v>800</v>
      </c>
      <c r="F66" s="48">
        <f t="shared" si="2"/>
        <v>100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22"/>
    </row>
    <row r="67" spans="1:34" s="11" customFormat="1" ht="12.75">
      <c r="A67" s="37"/>
      <c r="B67" s="23" t="s">
        <v>45</v>
      </c>
      <c r="C67" s="12">
        <v>2000</v>
      </c>
      <c r="D67" s="12">
        <v>2000</v>
      </c>
      <c r="E67" s="82">
        <v>1891.8</v>
      </c>
      <c r="F67" s="48">
        <f t="shared" si="2"/>
        <v>94.59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22"/>
    </row>
    <row r="68" spans="1:34" s="11" customFormat="1" ht="12.75">
      <c r="A68" s="37">
        <v>2131</v>
      </c>
      <c r="B68" s="19" t="s">
        <v>46</v>
      </c>
      <c r="C68" s="12">
        <v>5000</v>
      </c>
      <c r="D68" s="12">
        <v>5000</v>
      </c>
      <c r="E68" s="82">
        <v>5253.5</v>
      </c>
      <c r="F68" s="48">
        <f t="shared" si="2"/>
        <v>105.07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22"/>
    </row>
    <row r="69" spans="1:34" s="11" customFormat="1" ht="12.75">
      <c r="A69" s="37"/>
      <c r="B69" s="23" t="s">
        <v>47</v>
      </c>
      <c r="C69" s="12">
        <v>850</v>
      </c>
      <c r="D69" s="12">
        <v>850</v>
      </c>
      <c r="E69" s="82">
        <v>967</v>
      </c>
      <c r="F69" s="48">
        <f t="shared" si="2"/>
        <v>113.76470588235294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22"/>
    </row>
    <row r="70" spans="1:34" s="11" customFormat="1" ht="12.75">
      <c r="A70" s="37"/>
      <c r="B70" s="23" t="s">
        <v>48</v>
      </c>
      <c r="C70" s="12">
        <v>305</v>
      </c>
      <c r="D70" s="12">
        <v>305</v>
      </c>
      <c r="E70" s="84">
        <v>319.4</v>
      </c>
      <c r="F70" s="48">
        <f t="shared" si="2"/>
        <v>104.72131147540983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22"/>
    </row>
    <row r="71" spans="1:34" s="11" customFormat="1" ht="12.75">
      <c r="A71" s="37"/>
      <c r="B71" s="23" t="s">
        <v>96</v>
      </c>
      <c r="C71" s="12">
        <v>0</v>
      </c>
      <c r="D71" s="12">
        <v>185</v>
      </c>
      <c r="E71" s="84">
        <v>204.8</v>
      </c>
      <c r="F71" s="48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22"/>
    </row>
    <row r="72" spans="1:34" s="11" customFormat="1" ht="12.75">
      <c r="A72" s="37"/>
      <c r="B72" s="23" t="s">
        <v>111</v>
      </c>
      <c r="C72" s="12">
        <v>0</v>
      </c>
      <c r="D72" s="12">
        <v>0</v>
      </c>
      <c r="E72" s="84">
        <v>5.9</v>
      </c>
      <c r="F72" s="48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22"/>
    </row>
    <row r="73" spans="1:34" s="11" customFormat="1" ht="12.75">
      <c r="A73" s="37">
        <v>2133</v>
      </c>
      <c r="B73" s="23" t="s">
        <v>49</v>
      </c>
      <c r="C73" s="12">
        <v>0</v>
      </c>
      <c r="D73" s="12">
        <v>0</v>
      </c>
      <c r="E73" s="84">
        <v>0</v>
      </c>
      <c r="F73" s="48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22"/>
    </row>
    <row r="74" spans="1:34" s="11" customFormat="1" ht="12.75">
      <c r="A74" s="37"/>
      <c r="B74" s="23" t="s">
        <v>95</v>
      </c>
      <c r="C74" s="12">
        <v>5</v>
      </c>
      <c r="D74" s="12">
        <v>5</v>
      </c>
      <c r="E74" s="84">
        <v>10.1</v>
      </c>
      <c r="F74" s="48">
        <f t="shared" si="2"/>
        <v>202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22"/>
    </row>
    <row r="75" spans="1:34" s="11" customFormat="1" ht="12.75">
      <c r="A75" s="37"/>
      <c r="B75" s="23" t="s">
        <v>50</v>
      </c>
      <c r="C75" s="12">
        <v>16883</v>
      </c>
      <c r="D75" s="12">
        <v>16883</v>
      </c>
      <c r="E75" s="79">
        <v>19288.6</v>
      </c>
      <c r="F75" s="48">
        <f t="shared" si="2"/>
        <v>114.24865249067109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22"/>
    </row>
    <row r="76" spans="1:34" s="11" customFormat="1" ht="12.75">
      <c r="A76" s="37"/>
      <c r="B76" s="23" t="s">
        <v>51</v>
      </c>
      <c r="C76" s="12">
        <v>15</v>
      </c>
      <c r="D76" s="12">
        <v>15</v>
      </c>
      <c r="E76" s="84">
        <v>29.5</v>
      </c>
      <c r="F76" s="48">
        <f t="shared" si="2"/>
        <v>196.66666666666666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22"/>
    </row>
    <row r="77" spans="1:34" s="11" customFormat="1" ht="12.75">
      <c r="A77" s="41"/>
      <c r="B77" s="30" t="s">
        <v>52</v>
      </c>
      <c r="C77" s="14">
        <v>28</v>
      </c>
      <c r="D77" s="14">
        <v>28</v>
      </c>
      <c r="E77" s="86">
        <v>24.4</v>
      </c>
      <c r="F77" s="68">
        <f t="shared" si="2"/>
        <v>87.14285714285714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22"/>
    </row>
    <row r="78" spans="1:34" s="11" customFormat="1" ht="12.75">
      <c r="A78" s="57">
        <v>2122</v>
      </c>
      <c r="B78" s="23" t="s">
        <v>53</v>
      </c>
      <c r="C78" s="12">
        <v>677</v>
      </c>
      <c r="D78" s="12">
        <v>12581</v>
      </c>
      <c r="E78" s="79">
        <v>12579.4</v>
      </c>
      <c r="F78" s="69">
        <f aca="true" t="shared" si="3" ref="F78:F87">E78/D78*100</f>
        <v>99.98728240998331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22"/>
    </row>
    <row r="79" spans="1:34" s="11" customFormat="1" ht="12.75">
      <c r="A79" s="39">
        <v>2141</v>
      </c>
      <c r="B79" s="23" t="s">
        <v>54</v>
      </c>
      <c r="C79" s="12">
        <v>9199</v>
      </c>
      <c r="D79" s="12">
        <v>9199</v>
      </c>
      <c r="E79" s="82">
        <v>8201</v>
      </c>
      <c r="F79" s="48">
        <f t="shared" si="3"/>
        <v>89.15099467333405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22"/>
    </row>
    <row r="80" spans="1:34" s="11" customFormat="1" ht="12.75">
      <c r="A80" s="39">
        <v>2142</v>
      </c>
      <c r="B80" s="23" t="s">
        <v>55</v>
      </c>
      <c r="C80" s="12">
        <v>0</v>
      </c>
      <c r="D80" s="12">
        <v>8798</v>
      </c>
      <c r="E80" s="82">
        <v>9379.2</v>
      </c>
      <c r="F80" s="48"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22"/>
    </row>
    <row r="81" spans="1:34" s="11" customFormat="1" ht="21.75" customHeight="1">
      <c r="A81" s="42" t="s">
        <v>69</v>
      </c>
      <c r="B81" s="19" t="s">
        <v>68</v>
      </c>
      <c r="C81" s="12">
        <v>6425</v>
      </c>
      <c r="D81" s="12">
        <v>8030</v>
      </c>
      <c r="E81" s="89">
        <v>12614.6</v>
      </c>
      <c r="F81" s="70">
        <f t="shared" si="3"/>
        <v>157.093399750934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2"/>
    </row>
    <row r="82" spans="1:34" s="11" customFormat="1" ht="12.75">
      <c r="A82" s="39">
        <v>2324</v>
      </c>
      <c r="B82" s="23" t="s">
        <v>97</v>
      </c>
      <c r="C82" s="12">
        <v>100</v>
      </c>
      <c r="D82" s="12">
        <v>1819</v>
      </c>
      <c r="E82" s="82">
        <v>1797.5</v>
      </c>
      <c r="F82" s="48">
        <f t="shared" si="3"/>
        <v>98.81803188565146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2"/>
    </row>
    <row r="83" spans="1:34" s="11" customFormat="1" ht="12.75">
      <c r="A83" s="39">
        <v>2343</v>
      </c>
      <c r="B83" s="23" t="s">
        <v>56</v>
      </c>
      <c r="C83" s="12">
        <v>188</v>
      </c>
      <c r="D83" s="12">
        <v>188</v>
      </c>
      <c r="E83" s="82">
        <v>111.8</v>
      </c>
      <c r="F83" s="48">
        <f t="shared" si="3"/>
        <v>59.46808510638297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2"/>
    </row>
    <row r="84" spans="1:34" s="11" customFormat="1" ht="12.75">
      <c r="A84" s="39">
        <v>2420</v>
      </c>
      <c r="B84" s="23" t="s">
        <v>57</v>
      </c>
      <c r="C84" s="12">
        <v>490</v>
      </c>
      <c r="D84" s="12">
        <v>490</v>
      </c>
      <c r="E84" s="84">
        <v>265.2</v>
      </c>
      <c r="F84" s="48">
        <f t="shared" si="3"/>
        <v>54.12244897959183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2"/>
    </row>
    <row r="85" spans="1:34" s="11" customFormat="1" ht="22.5">
      <c r="A85" s="42" t="s">
        <v>66</v>
      </c>
      <c r="B85" s="23" t="s">
        <v>67</v>
      </c>
      <c r="C85" s="12">
        <v>5500</v>
      </c>
      <c r="D85" s="12">
        <v>5500</v>
      </c>
      <c r="E85" s="82">
        <v>3261.8</v>
      </c>
      <c r="F85" s="48">
        <f t="shared" si="3"/>
        <v>59.30545454545455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22"/>
    </row>
    <row r="86" spans="1:34" s="11" customFormat="1" ht="12.75">
      <c r="A86" s="53">
        <v>2451</v>
      </c>
      <c r="B86" s="23" t="s">
        <v>82</v>
      </c>
      <c r="C86" s="14">
        <v>0</v>
      </c>
      <c r="D86" s="14">
        <v>0</v>
      </c>
      <c r="E86" s="82">
        <v>0</v>
      </c>
      <c r="F86" s="48"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22"/>
    </row>
    <row r="87" spans="1:34" s="11" customFormat="1" ht="13.5" thickBot="1">
      <c r="A87" s="43">
        <v>2321</v>
      </c>
      <c r="B87" s="23" t="s">
        <v>98</v>
      </c>
      <c r="C87" s="15">
        <v>0</v>
      </c>
      <c r="D87" s="15">
        <v>916</v>
      </c>
      <c r="E87" s="87">
        <v>916.6</v>
      </c>
      <c r="F87" s="48">
        <f t="shared" si="3"/>
        <v>100.06550218340611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22"/>
    </row>
    <row r="88" spans="1:6" ht="13.5" thickBot="1">
      <c r="A88" s="7" t="s">
        <v>2</v>
      </c>
      <c r="B88" s="8"/>
      <c r="C88" s="9">
        <f>SUM(C89:C95)</f>
        <v>44500</v>
      </c>
      <c r="D88" s="9">
        <f>SUM(D89:D95)</f>
        <v>60299</v>
      </c>
      <c r="E88" s="16">
        <f>SUM(E89:E95)</f>
        <v>40640.9</v>
      </c>
      <c r="F88" s="62">
        <f>E88/D88*100</f>
        <v>67.39896184016318</v>
      </c>
    </row>
    <row r="89" spans="1:8" ht="12.75">
      <c r="A89" s="38">
        <v>3111</v>
      </c>
      <c r="B89" s="19" t="s">
        <v>58</v>
      </c>
      <c r="C89" s="10">
        <v>29000</v>
      </c>
      <c r="D89" s="10">
        <v>29000</v>
      </c>
      <c r="E89" s="83">
        <v>7952.6</v>
      </c>
      <c r="F89" s="48">
        <f>E89/D89*100</f>
        <v>27.422758620689656</v>
      </c>
      <c r="H89" s="17"/>
    </row>
    <row r="90" spans="1:8" ht="12.75">
      <c r="A90" s="39">
        <v>3112</v>
      </c>
      <c r="B90" s="23" t="s">
        <v>59</v>
      </c>
      <c r="C90" s="12">
        <v>15300</v>
      </c>
      <c r="D90" s="12">
        <v>23400</v>
      </c>
      <c r="E90" s="79">
        <v>23618.6</v>
      </c>
      <c r="F90" s="48">
        <f>E90/D90*100</f>
        <v>100.93418803418803</v>
      </c>
      <c r="H90" s="17"/>
    </row>
    <row r="91" spans="1:8" ht="12.75">
      <c r="A91" s="39"/>
      <c r="B91" s="23" t="s">
        <v>60</v>
      </c>
      <c r="C91" s="12">
        <v>0</v>
      </c>
      <c r="D91" s="12">
        <v>0</v>
      </c>
      <c r="E91" s="79">
        <v>1933.3</v>
      </c>
      <c r="F91" s="48">
        <v>0</v>
      </c>
      <c r="H91" s="17"/>
    </row>
    <row r="92" spans="1:8" ht="12.75">
      <c r="A92" s="39"/>
      <c r="B92" s="30" t="s">
        <v>99</v>
      </c>
      <c r="C92" s="12">
        <v>0</v>
      </c>
      <c r="D92" s="12">
        <v>0</v>
      </c>
      <c r="E92" s="90">
        <v>0</v>
      </c>
      <c r="F92" s="48">
        <v>0</v>
      </c>
      <c r="H92" s="17"/>
    </row>
    <row r="93" spans="1:8" ht="12.75">
      <c r="A93" s="39">
        <v>3113</v>
      </c>
      <c r="B93" s="30" t="s">
        <v>61</v>
      </c>
      <c r="C93" s="12">
        <v>200</v>
      </c>
      <c r="D93" s="12">
        <v>999</v>
      </c>
      <c r="E93" s="90">
        <v>736.4</v>
      </c>
      <c r="F93" s="48">
        <f>E93/D93*100</f>
        <v>73.71371371371372</v>
      </c>
      <c r="H93" s="17"/>
    </row>
    <row r="94" spans="1:8" ht="12.75">
      <c r="A94" s="39">
        <v>3121</v>
      </c>
      <c r="B94" s="23" t="s">
        <v>62</v>
      </c>
      <c r="C94" s="12">
        <v>0</v>
      </c>
      <c r="D94" s="12">
        <v>6900</v>
      </c>
      <c r="E94" s="79">
        <v>6400</v>
      </c>
      <c r="F94" s="48">
        <f>E94/D94*100</f>
        <v>92.7536231884058</v>
      </c>
      <c r="H94" s="17"/>
    </row>
    <row r="95" spans="1:8" ht="13.5" thickBot="1">
      <c r="A95" s="43">
        <v>3201</v>
      </c>
      <c r="B95" s="34" t="s">
        <v>63</v>
      </c>
      <c r="C95" s="15">
        <v>0</v>
      </c>
      <c r="D95" s="15">
        <v>0</v>
      </c>
      <c r="E95" s="91">
        <v>0</v>
      </c>
      <c r="F95" s="48">
        <v>0</v>
      </c>
      <c r="H95" s="17"/>
    </row>
    <row r="96" spans="1:8" ht="13.5" thickBot="1">
      <c r="A96" s="7" t="s">
        <v>81</v>
      </c>
      <c r="B96" s="8"/>
      <c r="C96" s="24">
        <f>SUM(C97:C109)</f>
        <v>258888</v>
      </c>
      <c r="D96" s="24">
        <f>SUM(D97:D109)</f>
        <v>316700.3</v>
      </c>
      <c r="E96" s="92">
        <f>SUM(E97:E109)</f>
        <v>317728.39999999997</v>
      </c>
      <c r="F96" s="62">
        <f>E96/D96*100</f>
        <v>100.32462867891188</v>
      </c>
      <c r="H96" s="17"/>
    </row>
    <row r="97" spans="1:8" ht="12.75">
      <c r="A97" s="38">
        <v>4112</v>
      </c>
      <c r="B97" s="19" t="s">
        <v>80</v>
      </c>
      <c r="C97" s="10">
        <v>75888</v>
      </c>
      <c r="D97" s="10">
        <v>76059.3</v>
      </c>
      <c r="E97" s="82">
        <v>76059.3</v>
      </c>
      <c r="F97" s="48">
        <f>E97/D97*100</f>
        <v>100</v>
      </c>
      <c r="H97" s="17"/>
    </row>
    <row r="98" spans="1:6" ht="12.75">
      <c r="A98" s="39">
        <v>4111</v>
      </c>
      <c r="B98" s="19" t="s">
        <v>79</v>
      </c>
      <c r="C98" s="12">
        <v>0</v>
      </c>
      <c r="D98" s="12">
        <v>10060</v>
      </c>
      <c r="E98" s="82">
        <v>10058.8</v>
      </c>
      <c r="F98" s="48">
        <f>E98/D98*100</f>
        <v>99.98807157057654</v>
      </c>
    </row>
    <row r="99" spans="1:6" ht="12.75">
      <c r="A99" s="39">
        <v>4113</v>
      </c>
      <c r="B99" s="23" t="s">
        <v>78</v>
      </c>
      <c r="C99" s="12">
        <v>0</v>
      </c>
      <c r="D99" s="12">
        <v>0</v>
      </c>
      <c r="E99" s="79">
        <v>0</v>
      </c>
      <c r="F99" s="48">
        <v>0</v>
      </c>
    </row>
    <row r="100" spans="1:6" ht="12.75">
      <c r="A100" s="39">
        <v>4116</v>
      </c>
      <c r="B100" s="23" t="s">
        <v>77</v>
      </c>
      <c r="C100" s="12">
        <v>60000</v>
      </c>
      <c r="D100" s="12">
        <v>58000</v>
      </c>
      <c r="E100" s="79">
        <v>56550</v>
      </c>
      <c r="F100" s="48">
        <f>E100/D100*100</f>
        <v>97.5</v>
      </c>
    </row>
    <row r="101" spans="1:6" ht="12.75">
      <c r="A101" s="39">
        <v>4116</v>
      </c>
      <c r="B101" s="23" t="s">
        <v>76</v>
      </c>
      <c r="C101" s="12">
        <v>120000</v>
      </c>
      <c r="D101" s="12">
        <v>113508</v>
      </c>
      <c r="E101" s="79">
        <v>113508</v>
      </c>
      <c r="F101" s="48">
        <f>E101/D101*100</f>
        <v>100</v>
      </c>
    </row>
    <row r="102" spans="1:6" ht="12.75">
      <c r="A102" s="39">
        <v>4116</v>
      </c>
      <c r="B102" s="23" t="s">
        <v>75</v>
      </c>
      <c r="C102" s="12">
        <v>0</v>
      </c>
      <c r="D102" s="12">
        <v>4691</v>
      </c>
      <c r="E102" s="79">
        <v>5300.9</v>
      </c>
      <c r="F102" s="48">
        <f>E102/D102*100</f>
        <v>113.00149221914305</v>
      </c>
    </row>
    <row r="103" spans="1:6" ht="12.75">
      <c r="A103" s="39">
        <v>4121</v>
      </c>
      <c r="B103" s="23" t="s">
        <v>74</v>
      </c>
      <c r="C103" s="12">
        <v>3000</v>
      </c>
      <c r="D103" s="12">
        <v>4520</v>
      </c>
      <c r="E103" s="79">
        <v>4411.3</v>
      </c>
      <c r="F103" s="48">
        <f>E103/D103*100</f>
        <v>97.59513274336284</v>
      </c>
    </row>
    <row r="104" spans="1:6" ht="12.75">
      <c r="A104" s="39">
        <v>4122</v>
      </c>
      <c r="B104" s="23" t="s">
        <v>73</v>
      </c>
      <c r="C104" s="12">
        <v>0</v>
      </c>
      <c r="D104" s="12">
        <v>6038</v>
      </c>
      <c r="E104" s="79">
        <v>6037.1</v>
      </c>
      <c r="F104" s="48">
        <f>E104/D104*100</f>
        <v>99.98509440211991</v>
      </c>
    </row>
    <row r="105" spans="1:6" ht="12.75">
      <c r="A105" s="39">
        <v>4132</v>
      </c>
      <c r="B105" s="23" t="s">
        <v>64</v>
      </c>
      <c r="C105" s="12">
        <v>0</v>
      </c>
      <c r="D105" s="12">
        <v>0</v>
      </c>
      <c r="E105" s="90">
        <v>1978.6</v>
      </c>
      <c r="F105" s="48">
        <v>0</v>
      </c>
    </row>
    <row r="106" spans="1:6" ht="12.75">
      <c r="A106" s="39">
        <v>4211</v>
      </c>
      <c r="B106" s="30" t="s">
        <v>100</v>
      </c>
      <c r="C106" s="12">
        <v>0</v>
      </c>
      <c r="D106" s="12">
        <v>4000</v>
      </c>
      <c r="E106" s="90">
        <v>4000</v>
      </c>
      <c r="F106" s="48">
        <v>0</v>
      </c>
    </row>
    <row r="107" spans="1:6" ht="12.75">
      <c r="A107" s="39">
        <v>4213</v>
      </c>
      <c r="B107" s="30" t="s">
        <v>72</v>
      </c>
      <c r="C107" s="12">
        <v>0</v>
      </c>
      <c r="D107" s="12">
        <v>3637</v>
      </c>
      <c r="E107" s="90">
        <v>3637</v>
      </c>
      <c r="F107" s="48">
        <v>0</v>
      </c>
    </row>
    <row r="108" spans="1:6" ht="12.75">
      <c r="A108" s="39">
        <v>4216</v>
      </c>
      <c r="B108" s="23" t="s">
        <v>71</v>
      </c>
      <c r="C108" s="12">
        <v>0</v>
      </c>
      <c r="D108" s="12">
        <v>6057</v>
      </c>
      <c r="E108" s="79">
        <v>6057.5</v>
      </c>
      <c r="F108" s="48">
        <v>0</v>
      </c>
    </row>
    <row r="109" spans="1:6" ht="13.5" thickBot="1">
      <c r="A109" s="43">
        <v>4223</v>
      </c>
      <c r="B109" s="30" t="s">
        <v>122</v>
      </c>
      <c r="C109" s="12">
        <v>0</v>
      </c>
      <c r="D109" s="12">
        <v>30130</v>
      </c>
      <c r="E109" s="90">
        <v>30129.9</v>
      </c>
      <c r="F109" s="48">
        <v>0</v>
      </c>
    </row>
    <row r="110" spans="1:6" ht="13.5" thickBot="1">
      <c r="A110" s="7" t="s">
        <v>65</v>
      </c>
      <c r="B110" s="8"/>
      <c r="C110" s="9">
        <f>SUM(C6+C35+C88+C96)</f>
        <v>904263</v>
      </c>
      <c r="D110" s="9">
        <f>SUM(D6+D35+D88+D96)</f>
        <v>1040011.3</v>
      </c>
      <c r="E110" s="16">
        <f>SUM(E6+E35+E88+E96)</f>
        <v>968696.2</v>
      </c>
      <c r="F110" s="62">
        <f>E110/D110*100</f>
        <v>93.14285335168954</v>
      </c>
    </row>
    <row r="111" spans="1:6" ht="12.75">
      <c r="A111" s="105" t="s">
        <v>9</v>
      </c>
      <c r="B111" s="106"/>
      <c r="C111" s="10">
        <v>0</v>
      </c>
      <c r="D111" s="10">
        <v>111286</v>
      </c>
      <c r="E111" s="32"/>
      <c r="F111" s="10"/>
    </row>
    <row r="112" spans="1:6" ht="12.75">
      <c r="A112" s="93" t="s">
        <v>7</v>
      </c>
      <c r="B112" s="94"/>
      <c r="C112" s="12">
        <v>450000</v>
      </c>
      <c r="D112" s="12">
        <v>0</v>
      </c>
      <c r="E112" s="23"/>
      <c r="F112" s="12"/>
    </row>
    <row r="113" spans="1:6" ht="13.5" thickBot="1">
      <c r="A113" s="97" t="s">
        <v>8</v>
      </c>
      <c r="B113" s="98"/>
      <c r="C113" s="14">
        <v>190000</v>
      </c>
      <c r="D113" s="14">
        <v>190000</v>
      </c>
      <c r="E113" s="30"/>
      <c r="F113" s="14"/>
    </row>
    <row r="114" spans="1:6" ht="13.5" thickBot="1">
      <c r="A114" s="95" t="s">
        <v>5</v>
      </c>
      <c r="B114" s="96"/>
      <c r="C114" s="16">
        <f>SUM(C110:C113)</f>
        <v>1544263</v>
      </c>
      <c r="D114" s="16">
        <f>SUM(D110:D113)</f>
        <v>1341297.3</v>
      </c>
      <c r="E114" s="16">
        <f>E110+E111</f>
        <v>968696.2</v>
      </c>
      <c r="F114" s="71">
        <f>E114/D114*100</f>
        <v>72.22084171793979</v>
      </c>
    </row>
    <row r="115" ht="12.75"/>
    <row r="116" spans="2:4" ht="12.75">
      <c r="B116" s="27" t="s">
        <v>83</v>
      </c>
      <c r="C116" s="25"/>
      <c r="D116" s="26"/>
    </row>
    <row r="117" spans="2:4" ht="12.75">
      <c r="B117" s="25" t="s">
        <v>92</v>
      </c>
      <c r="C117" s="27"/>
      <c r="D117" s="26"/>
    </row>
    <row r="118" spans="3:4" ht="12.75" hidden="1">
      <c r="C118" s="25"/>
      <c r="D118" s="26">
        <f>SUM(D116:D117)</f>
        <v>0</v>
      </c>
    </row>
    <row r="119" spans="3:4" ht="12.75" hidden="1">
      <c r="C119" s="25"/>
      <c r="D119" s="26"/>
    </row>
    <row r="120" spans="3:4" ht="12.75" hidden="1">
      <c r="C120" s="25"/>
      <c r="D120" s="26"/>
    </row>
    <row r="121" spans="3:4" ht="12.75" hidden="1">
      <c r="C121" s="25"/>
      <c r="D121" s="26"/>
    </row>
    <row r="122" spans="3:4" ht="12.75" hidden="1">
      <c r="C122" s="25"/>
      <c r="D122" s="26"/>
    </row>
    <row r="123" spans="3:4" ht="12.75" hidden="1">
      <c r="C123" s="25"/>
      <c r="D123" s="26"/>
    </row>
    <row r="124" spans="3:4" ht="12.75" hidden="1">
      <c r="C124" s="25"/>
      <c r="D124" s="26"/>
    </row>
    <row r="125" spans="3:4" ht="12.75" hidden="1">
      <c r="C125" s="25"/>
      <c r="D125" s="26"/>
    </row>
    <row r="126" spans="3:4" ht="12.75" hidden="1">
      <c r="C126" s="25"/>
      <c r="D126" s="26"/>
    </row>
    <row r="127" spans="3:4" ht="12.75" hidden="1">
      <c r="C127" s="25"/>
      <c r="D127" s="26"/>
    </row>
    <row r="128" spans="3:4" ht="12.75" hidden="1">
      <c r="C128" s="25"/>
      <c r="D128" s="26"/>
    </row>
    <row r="129" spans="3:4" ht="12.75" hidden="1">
      <c r="C129" s="25"/>
      <c r="D129" s="26"/>
    </row>
    <row r="130" spans="2:4" ht="12.75">
      <c r="B130" s="25"/>
      <c r="C130" s="27"/>
      <c r="D130" s="26"/>
    </row>
    <row r="131" spans="3:4" ht="12.75">
      <c r="C131" s="56"/>
      <c r="D131" s="56"/>
    </row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</sheetData>
  <sheetProtection/>
  <mergeCells count="6">
    <mergeCell ref="A112:B112"/>
    <mergeCell ref="A114:B114"/>
    <mergeCell ref="A113:B113"/>
    <mergeCell ref="A1:F2"/>
    <mergeCell ref="A111:B111"/>
    <mergeCell ref="A4:B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0" r:id="rId1"/>
  <rowBreaks count="1" manualBreakCount="1">
    <brk id="1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Jan Mareš</cp:lastModifiedBy>
  <cp:lastPrinted>2010-05-05T09:59:37Z</cp:lastPrinted>
  <dcterms:created xsi:type="dcterms:W3CDTF">2002-04-08T12:47:06Z</dcterms:created>
  <dcterms:modified xsi:type="dcterms:W3CDTF">2010-06-23T08:20:09Z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