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návrh změny rozpočtu " sheetId="3" r:id="rId1"/>
  </sheets>
  <definedNames>
    <definedName name="_xlnm.Print_Area" localSheetId="0">'návrh změny rozpočtu '!$A$1:$Q$114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I21" i="3"/>
  <c r="I22" i="3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<sst xmlns="http://schemas.openxmlformats.org/spreadsheetml/2006/main" count="160" uniqueCount="124">
  <si>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</si>
  <si>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</si>
  <si>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</si>
  <si>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</si>
  <si>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</si>
  <si>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</si>
  <si>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</si>
  <si>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</si>
  <si>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</si>
  <si>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</si>
  <si>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</si>
  <si>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</si>
  <si>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</si>
  <si>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</si>
  <si>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</si>
  <si>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</si>
  <si>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</si>
  <si>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</si>
  <si>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</si>
  <si>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</si>
  <si>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</si>
  <si>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</si>
  <si>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</si>
  <si>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</si>
  <si>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</si>
  <si>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</si>
  <si>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</si>
  <si>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</si>
  <si>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</si>
  <si>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</si>
  <si>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</si>
  <si>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</si>
  <si>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</si>
  <si>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</si>
  <si>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</si>
  <si>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</si>
  <si>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</si>
  <si>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</si>
  <si>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</si>
  <si>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</si>
  <si>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</si>
  <si>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</si>
  <si>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</si>
  <si>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</si>
  <si>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</si>
  <si>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</si>
  <si>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</si>
  <si>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</si>
  <si>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</si>
  <si>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</si>
  <si>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</si>
  <si>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</si>
  <si>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</si>
  <si>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</si>
  <si>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</si>
  <si>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</si>
  <si>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</si>
  <si>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</si>
  <si>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</si>
  <si>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</si>
  <si>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</si>
  <si>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</si>
  <si>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</si>
  <si>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</si>
  <si>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</si>
  <si>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</si>
  <si>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</si>
  <si>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</si>
  <si>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</si>
  <si>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</si>
  <si>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</si>
  <si>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</si>
  <si>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</si>
  <si>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</si>
  <si>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</si>
  <si>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</si>
  <si>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</si>
  <si>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</si>
  <si>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</si>
  <si>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</si>
  <si>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</si>
  <si>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</si>
  <si>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</si>
  <si>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</si>
  <si>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</si>
  <si>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</si>
  <si>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</si>
  <si>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</si>
  <si>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</si>
  <si>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</si>
  <si>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</si>
  <si>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</si>
  <si>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</si>
  <si>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</si>
  <si>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</si>
  <si>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</si>
  <si>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</si>
  <si>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</si>
  <si>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</si>
  <si>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</si>
  <si>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</si>
  <si>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</si>
  <si>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</si>
  <si>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</si>
  <si>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</si>
  <si>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</si>
  <si>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</si>
  <si>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Organizace obdržela  v roce 2020  následující dotace: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</si>
  <si>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</si>
  <si>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</si>
  <si>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Základní škola Chomutov, Hornická 4387</t>
  </si>
  <si>
    <t>Chomutov, Hornická 4387</t>
  </si>
  <si>
    <t>Stav k 1. 1. upraven dle skutečného stavu vč. zapojení zůstatku nevyčerpané dotace EU Šablony - rezervní fond</t>
  </si>
  <si>
    <t xml:space="preserve"> / v rezervní fondu nevyčerpaná dotace EU Šablony - 1 190 tis. Kč /</t>
  </si>
  <si>
    <t>Účelový příspěvek zřizovatele ve výši 316,7 tis. se skládá z částky 51,1 - Projekt Prevence a 265,6 tis.  - posílení platové úrovně+materiál do dílen.</t>
  </si>
  <si>
    <t>Výnosy - zřizovatel: částka je navýšená o 40,2 tis. Kč - jedná se o upravenou výši odvodů z odpisu nemovitostí ( akce Výzva č. 47, Víceúč.hřiště -dozařaz.projekt.dokumentace)</t>
  </si>
  <si>
    <t>40,2 tis…….navýšení schváleného rozpočtu - upravená výše odvodu nemovitostí (akce Výzva č. 47, Víceúč.hřiště - dozařaz.projekt.dokumentace)</t>
  </si>
  <si>
    <t>316,7 tis…..účelová dotace MMCH - 51,1 tis. Kč Projekt prevence, 265,6 tis. Kč - posílení platové úrovně + materiál do dílen.</t>
  </si>
  <si>
    <t>5 410 tis. Kč  …. dorovnání dotace KÚ na platy a odvody</t>
  </si>
  <si>
    <t>Dorovnání dotace KÚ na platy, odvody a ONIV na částku 35 727tis.Kč, dotace EU Šablony na nevyčerpanou částku 1 190 tis. Kč.</t>
  </si>
  <si>
    <t>1 190 tis. Kč ……dotace EU Šablony …..nevyčerpaná část</t>
  </si>
  <si>
    <t xml:space="preserve">Na straně výnosů i nákladů dochází ke změně v celkové výši 6 956,9 tis. Kč.   </t>
  </si>
  <si>
    <t>Havlíková Michaela</t>
  </si>
  <si>
    <t>PaedDr. Mach Václav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</si>
</sst>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8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2" fillId="0" borderId="0" xfId="2" applyFont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/>
    <xf numFmtId="0" fontId="1" fillId="0" borderId="0" xfId="0" applyFont="1" applyFill="1" applyBorder="1"/>
    <xf numFmtId="0" fontId="1" fillId="0" borderId="39" xfId="0" applyFont="1" applyFill="1" applyBorder="1"/>
    <xf numFmtId="0" fontId="1" fillId="0" borderId="0" xfId="0" applyFont="1" applyFill="1"/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9"/>
  <sheetViews>
    <sheetView showGridLines="0" tabSelected="1" topLeftCell="B34" zoomScaleNormal="100" zoomScaleSheetLayoutView="80" workbookViewId="0">
      <selection activeCell="F52" sqref="F5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105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93" t="s">
        <v>110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46789723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94" t="s">
        <v>111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5"/>
      <c r="R8" s="4"/>
      <c r="S8" s="4"/>
    </row>
    <row r="9" spans="1:19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55" t="s">
        <v>37</v>
      </c>
      <c r="C10" s="212" t="s">
        <v>38</v>
      </c>
      <c r="D10" s="217" t="s">
        <v>103</v>
      </c>
      <c r="E10" s="218"/>
      <c r="F10" s="218"/>
      <c r="G10" s="218"/>
      <c r="H10" s="218"/>
      <c r="I10" s="219"/>
      <c r="J10" s="217" t="s">
        <v>104</v>
      </c>
      <c r="K10" s="218"/>
      <c r="L10" s="218"/>
      <c r="M10" s="218"/>
      <c r="N10" s="218"/>
      <c r="O10" s="219"/>
      <c r="P10" s="206" t="s">
        <v>72</v>
      </c>
      <c r="Q10" s="5"/>
    </row>
    <row r="11" spans="1:19" ht="30.75" thickBot="1" x14ac:dyDescent="0.3">
      <c r="A11" s="5"/>
      <c r="B11" s="256"/>
      <c r="C11" s="213"/>
      <c r="D11" s="220" t="s">
        <v>39</v>
      </c>
      <c r="E11" s="221"/>
      <c r="F11" s="221"/>
      <c r="G11" s="222"/>
      <c r="H11" s="9" t="s">
        <v>40</v>
      </c>
      <c r="I11" s="9" t="s">
        <v>63</v>
      </c>
      <c r="J11" s="220" t="s">
        <v>39</v>
      </c>
      <c r="K11" s="221"/>
      <c r="L11" s="221"/>
      <c r="M11" s="222"/>
      <c r="N11" s="9" t="s">
        <v>40</v>
      </c>
      <c r="O11" s="9" t="s">
        <v>63</v>
      </c>
      <c r="P11" s="207"/>
      <c r="Q11" s="5"/>
    </row>
    <row r="12" spans="1:19" ht="15.75" thickBot="1" x14ac:dyDescent="0.3">
      <c r="A12" s="5"/>
      <c r="B12" s="256"/>
      <c r="C12" s="223"/>
      <c r="D12" s="214" t="s">
        <v>64</v>
      </c>
      <c r="E12" s="215"/>
      <c r="F12" s="215"/>
      <c r="G12" s="215"/>
      <c r="H12" s="215"/>
      <c r="I12" s="216"/>
      <c r="J12" s="214" t="s">
        <v>64</v>
      </c>
      <c r="K12" s="215"/>
      <c r="L12" s="215"/>
      <c r="M12" s="215"/>
      <c r="N12" s="215"/>
      <c r="O12" s="216"/>
      <c r="P12" s="207"/>
      <c r="Q12" s="5"/>
    </row>
    <row r="13" spans="1:19" ht="15.75" thickBot="1" x14ac:dyDescent="0.3">
      <c r="A13" s="5"/>
      <c r="B13" s="257"/>
      <c r="C13" s="224"/>
      <c r="D13" s="225" t="s">
        <v>59</v>
      </c>
      <c r="E13" s="226"/>
      <c r="F13" s="226"/>
      <c r="G13" s="251" t="s">
        <v>65</v>
      </c>
      <c r="H13" s="253" t="s">
        <v>68</v>
      </c>
      <c r="I13" s="237" t="s">
        <v>64</v>
      </c>
      <c r="J13" s="225" t="s">
        <v>59</v>
      </c>
      <c r="K13" s="226"/>
      <c r="L13" s="226"/>
      <c r="M13" s="251" t="s">
        <v>65</v>
      </c>
      <c r="N13" s="253" t="s">
        <v>68</v>
      </c>
      <c r="O13" s="237" t="s">
        <v>64</v>
      </c>
      <c r="P13" s="207"/>
      <c r="Q13" s="5"/>
    </row>
    <row r="14" spans="1:19" ht="15.75" thickBot="1" x14ac:dyDescent="0.3">
      <c r="A14" s="5"/>
      <c r="B14" s="10"/>
      <c r="C14" s="11"/>
      <c r="D14" s="172" t="s">
        <v>60</v>
      </c>
      <c r="E14" s="173" t="s">
        <v>102</v>
      </c>
      <c r="F14" s="173" t="s">
        <v>61</v>
      </c>
      <c r="G14" s="252"/>
      <c r="H14" s="254"/>
      <c r="I14" s="238"/>
      <c r="J14" s="172" t="s">
        <v>60</v>
      </c>
      <c r="K14" s="173" t="s">
        <v>102</v>
      </c>
      <c r="L14" s="173" t="s">
        <v>61</v>
      </c>
      <c r="M14" s="252"/>
      <c r="N14" s="254"/>
      <c r="O14" s="238"/>
      <c r="P14" s="208"/>
      <c r="Q14" s="5"/>
    </row>
    <row r="15" spans="1:19" x14ac:dyDescent="0.25">
      <c r="A15" s="5"/>
      <c r="B15" s="39" t="s">
        <v>0</v>
      </c>
      <c r="C15" s="152" t="s">
        <v>52</v>
      </c>
      <c r="D15" s="12"/>
      <c r="E15" s="13"/>
      <c r="F15" s="64">
        <v>2050</v>
      </c>
      <c r="G15" s="71">
        <f>SUM(D15:F15)</f>
        <v>2050</v>
      </c>
      <c r="H15" s="74">
        <v>0</v>
      </c>
      <c r="I15" s="14">
        <f>G15+H15</f>
        <v>2050</v>
      </c>
      <c r="J15" s="12"/>
      <c r="K15" s="13"/>
      <c r="L15" s="64">
        <v>2050</v>
      </c>
      <c r="M15" s="71">
        <f t="shared" ref="M15:M23" si="0">SUM(J15:L15)</f>
        <v>2050</v>
      </c>
      <c r="N15" s="74">
        <v>0</v>
      </c>
      <c r="O15" s="14">
        <f>M15+N15</f>
        <v>2050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3" t="s">
        <v>62</v>
      </c>
      <c r="D16" s="65">
        <v>5725</v>
      </c>
      <c r="E16" s="17"/>
      <c r="F16" s="17"/>
      <c r="G16" s="72">
        <f t="shared" ref="G16:G23" si="1">SUM(D16:F16)</f>
        <v>5725</v>
      </c>
      <c r="H16" s="75"/>
      <c r="I16" s="14">
        <f t="shared" ref="I16:I23" si="2">G16+H16</f>
        <v>5725</v>
      </c>
      <c r="J16" s="65">
        <v>5765.2</v>
      </c>
      <c r="K16" s="17"/>
      <c r="L16" s="17"/>
      <c r="M16" s="72">
        <f t="shared" si="0"/>
        <v>5765.2</v>
      </c>
      <c r="N16" s="75"/>
      <c r="O16" s="14">
        <f t="shared" ref="O16:O20" si="3">M16+N16</f>
        <v>5765.2</v>
      </c>
      <c r="P16" s="18">
        <f t="shared" ref="P16:P40" si="4">(O16-I16)/I16</f>
        <v>7.0218340611353392E-3</v>
      </c>
      <c r="Q16" s="5"/>
    </row>
    <row r="17" spans="1:17" x14ac:dyDescent="0.25">
      <c r="A17" s="5"/>
      <c r="B17" s="16" t="s">
        <v>3</v>
      </c>
      <c r="C17" s="154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316.7</v>
      </c>
      <c r="K17" s="19"/>
      <c r="L17" s="19"/>
      <c r="M17" s="72">
        <f t="shared" si="0"/>
        <v>316.7</v>
      </c>
      <c r="N17" s="76"/>
      <c r="O17" s="14">
        <f t="shared" si="3"/>
        <v>316.7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5" t="s">
        <v>53</v>
      </c>
      <c r="D18" s="20"/>
      <c r="E18" s="67">
        <v>30317</v>
      </c>
      <c r="F18" s="19"/>
      <c r="G18" s="72">
        <f t="shared" si="1"/>
        <v>30317</v>
      </c>
      <c r="H18" s="74"/>
      <c r="I18" s="14">
        <f t="shared" si="2"/>
        <v>30317</v>
      </c>
      <c r="J18" s="20"/>
      <c r="K18" s="67">
        <v>36917</v>
      </c>
      <c r="L18" s="19"/>
      <c r="M18" s="72">
        <f t="shared" si="0"/>
        <v>36917</v>
      </c>
      <c r="N18" s="74"/>
      <c r="O18" s="14">
        <f t="shared" si="3"/>
        <v>36917</v>
      </c>
      <c r="P18" s="18">
        <f t="shared" si="4"/>
        <v>0.2176996404657453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6" t="s">
        <v>47</v>
      </c>
      <c r="D20" s="20"/>
      <c r="E20" s="17"/>
      <c r="F20" s="69"/>
      <c r="G20" s="72"/>
      <c r="H20" s="77"/>
      <c r="I20" s="14">
        <f t="shared" si="2"/>
        <v>0</v>
      </c>
      <c r="J20" s="20"/>
      <c r="K20" s="17"/>
      <c r="L20" s="69"/>
      <c r="M20" s="72">
        <f t="shared" si="0"/>
        <v>0</v>
      </c>
      <c r="N20" s="77"/>
      <c r="O20" s="14">
        <f t="shared" si="3"/>
        <v>0</v>
      </c>
      <c r="P20" s="18" t="e">
        <f t="shared" si="4"/>
        <v>#DIV/0!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v>0</v>
      </c>
      <c r="H21" s="78">
        <v>210</v>
      </c>
      <c r="I21" s="14">
        <f>G21+H21</f>
        <v>210</v>
      </c>
      <c r="J21" s="20"/>
      <c r="K21" s="17"/>
      <c r="L21" s="69"/>
      <c r="M21" s="72">
        <f t="shared" si="0"/>
        <v>0</v>
      </c>
      <c r="N21" s="78">
        <v>210</v>
      </c>
      <c r="O21" s="14">
        <f>M21+N21</f>
        <v>210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v>0</v>
      </c>
      <c r="H22" s="78">
        <v>200</v>
      </c>
      <c r="I22" s="14">
        <f t="shared" si="2"/>
        <v>200</v>
      </c>
      <c r="J22" s="20"/>
      <c r="K22" s="17"/>
      <c r="L22" s="69"/>
      <c r="M22" s="72">
        <f t="shared" si="0"/>
        <v>0</v>
      </c>
      <c r="N22" s="78">
        <v>200</v>
      </c>
      <c r="O22" s="14">
        <f t="shared" ref="O22:O23" si="5">M22+N22</f>
        <v>200</v>
      </c>
      <c r="P22" s="18">
        <f t="shared" si="4"/>
        <v>0</v>
      </c>
      <c r="Q22" s="5"/>
    </row>
    <row r="23" spans="1:17" ht="15.75" thickBot="1" x14ac:dyDescent="0.3">
      <c r="A23" s="5"/>
      <c r="B23" s="157" t="s">
        <v>15</v>
      </c>
      <c r="C23" s="158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5725</v>
      </c>
      <c r="E24" s="30">
        <f>SUM(E15:E21)</f>
        <v>30317</v>
      </c>
      <c r="F24" s="30">
        <f>SUM(F15:F21)</f>
        <v>2050</v>
      </c>
      <c r="G24" s="31">
        <f>SUM(D24:F24)</f>
        <v>38092</v>
      </c>
      <c r="H24" s="32">
        <f>SUM(H15:H21)</f>
        <v>210</v>
      </c>
      <c r="I24" s="32">
        <f>SUM(I15:I21)</f>
        <v>38302</v>
      </c>
      <c r="J24" s="29">
        <f>SUM(J15:J21)</f>
        <v>6081.9</v>
      </c>
      <c r="K24" s="30">
        <f>SUM(K15:K21)</f>
        <v>36917</v>
      </c>
      <c r="L24" s="30">
        <f>SUM(L15:L21)</f>
        <v>2050</v>
      </c>
      <c r="M24" s="31">
        <f>SUM(J24:L24)</f>
        <v>45048.9</v>
      </c>
      <c r="N24" s="32">
        <f>SUM(N15:N21)</f>
        <v>210</v>
      </c>
      <c r="O24" s="32">
        <f>SUM(O15:O21)</f>
        <v>45258.9</v>
      </c>
      <c r="P24" s="33">
        <f t="shared" si="4"/>
        <v>0.18163281290794217</v>
      </c>
      <c r="Q24" s="5"/>
    </row>
    <row r="25" spans="1:17" ht="15.75" thickBot="1" x14ac:dyDescent="0.3">
      <c r="A25" s="5"/>
      <c r="B25" s="34"/>
      <c r="C25" s="35"/>
      <c r="D25" s="239" t="s">
        <v>70</v>
      </c>
      <c r="E25" s="240"/>
      <c r="F25" s="240"/>
      <c r="G25" s="241"/>
      <c r="H25" s="241"/>
      <c r="I25" s="242"/>
      <c r="J25" s="239" t="s">
        <v>70</v>
      </c>
      <c r="K25" s="240"/>
      <c r="L25" s="240"/>
      <c r="M25" s="241"/>
      <c r="N25" s="241"/>
      <c r="O25" s="242"/>
      <c r="P25" s="209" t="s">
        <v>72</v>
      </c>
      <c r="Q25" s="5"/>
    </row>
    <row r="26" spans="1:17" ht="15.75" thickBot="1" x14ac:dyDescent="0.3">
      <c r="A26" s="5"/>
      <c r="B26" s="235" t="s">
        <v>37</v>
      </c>
      <c r="C26" s="212" t="s">
        <v>38</v>
      </c>
      <c r="D26" s="243" t="s">
        <v>71</v>
      </c>
      <c r="E26" s="244"/>
      <c r="F26" s="244"/>
      <c r="G26" s="245" t="s">
        <v>66</v>
      </c>
      <c r="H26" s="247" t="s">
        <v>69</v>
      </c>
      <c r="I26" s="249" t="s">
        <v>70</v>
      </c>
      <c r="J26" s="243" t="s">
        <v>71</v>
      </c>
      <c r="K26" s="244"/>
      <c r="L26" s="244"/>
      <c r="M26" s="245" t="s">
        <v>66</v>
      </c>
      <c r="N26" s="247" t="s">
        <v>69</v>
      </c>
      <c r="O26" s="249" t="s">
        <v>70</v>
      </c>
      <c r="P26" s="210"/>
      <c r="Q26" s="5"/>
    </row>
    <row r="27" spans="1:17" ht="15.75" thickBot="1" x14ac:dyDescent="0.3">
      <c r="A27" s="5"/>
      <c r="B27" s="236"/>
      <c r="C27" s="213"/>
      <c r="D27" s="36" t="s">
        <v>56</v>
      </c>
      <c r="E27" s="37" t="s">
        <v>57</v>
      </c>
      <c r="F27" s="38" t="s">
        <v>58</v>
      </c>
      <c r="G27" s="246"/>
      <c r="H27" s="248"/>
      <c r="I27" s="250"/>
      <c r="J27" s="36" t="s">
        <v>56</v>
      </c>
      <c r="K27" s="37" t="s">
        <v>57</v>
      </c>
      <c r="L27" s="38" t="s">
        <v>58</v>
      </c>
      <c r="M27" s="246"/>
      <c r="N27" s="248"/>
      <c r="O27" s="250"/>
      <c r="P27" s="211"/>
      <c r="Q27" s="5"/>
    </row>
    <row r="28" spans="1:17" x14ac:dyDescent="0.25">
      <c r="A28" s="5"/>
      <c r="B28" s="39" t="s">
        <v>19</v>
      </c>
      <c r="C28" s="40" t="s">
        <v>10</v>
      </c>
      <c r="D28" s="80">
        <v>550</v>
      </c>
      <c r="E28" s="80"/>
      <c r="F28" s="80"/>
      <c r="G28" s="81">
        <f>SUM(D28:F28)</f>
        <v>550</v>
      </c>
      <c r="H28" s="81"/>
      <c r="I28" s="41">
        <f>G28+H28</f>
        <v>550</v>
      </c>
      <c r="J28" s="89">
        <v>550</v>
      </c>
      <c r="K28" s="80"/>
      <c r="L28" s="80"/>
      <c r="M28" s="81">
        <f>SUM(J28:L28)</f>
        <v>550</v>
      </c>
      <c r="N28" s="81"/>
      <c r="O28" s="41">
        <f>M28+N28</f>
        <v>550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680</v>
      </c>
      <c r="E29" s="82">
        <v>388</v>
      </c>
      <c r="F29" s="82">
        <v>1850</v>
      </c>
      <c r="G29" s="83">
        <f t="shared" ref="G29:G38" si="6">SUM(D29:F29)</f>
        <v>2918</v>
      </c>
      <c r="H29" s="84"/>
      <c r="I29" s="14">
        <f t="shared" ref="I29:I38" si="7">G29+H29</f>
        <v>2918</v>
      </c>
      <c r="J29" s="90">
        <v>702</v>
      </c>
      <c r="K29" s="82">
        <v>653</v>
      </c>
      <c r="L29" s="82">
        <v>1850</v>
      </c>
      <c r="M29" s="83">
        <f t="shared" ref="M29:M38" si="8">SUM(J29:L29)</f>
        <v>3205</v>
      </c>
      <c r="N29" s="84"/>
      <c r="O29" s="14">
        <f t="shared" ref="O29:O38" si="9">M29+N29</f>
        <v>3205</v>
      </c>
      <c r="P29" s="18">
        <f t="shared" si="4"/>
        <v>9.8355037697052769E-2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3235</v>
      </c>
      <c r="E30" s="85"/>
      <c r="F30" s="85" t="s">
        <v>97</v>
      </c>
      <c r="G30" s="83">
        <f t="shared" si="6"/>
        <v>3235</v>
      </c>
      <c r="H30" s="83">
        <v>60</v>
      </c>
      <c r="I30" s="14">
        <f t="shared" si="7"/>
        <v>3295</v>
      </c>
      <c r="J30" s="91">
        <v>3235</v>
      </c>
      <c r="K30" s="85"/>
      <c r="L30" s="85"/>
      <c r="M30" s="83">
        <f t="shared" si="8"/>
        <v>3235</v>
      </c>
      <c r="N30" s="83">
        <v>60</v>
      </c>
      <c r="O30" s="14">
        <f t="shared" si="9"/>
        <v>3295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720</v>
      </c>
      <c r="E31" s="85"/>
      <c r="F31" s="85"/>
      <c r="G31" s="83">
        <f t="shared" si="6"/>
        <v>720</v>
      </c>
      <c r="H31" s="83"/>
      <c r="I31" s="14">
        <f t="shared" si="7"/>
        <v>720</v>
      </c>
      <c r="J31" s="91">
        <v>754.1</v>
      </c>
      <c r="K31" s="85"/>
      <c r="L31" s="85"/>
      <c r="M31" s="83">
        <f t="shared" si="8"/>
        <v>754.1</v>
      </c>
      <c r="N31" s="83"/>
      <c r="O31" s="14">
        <f t="shared" si="9"/>
        <v>754.1</v>
      </c>
      <c r="P31" s="18">
        <f t="shared" si="4"/>
        <v>4.7361111111111145E-2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97</v>
      </c>
      <c r="E32" s="85">
        <v>21851</v>
      </c>
      <c r="F32" s="85"/>
      <c r="G32" s="83">
        <f t="shared" si="6"/>
        <v>21851</v>
      </c>
      <c r="H32" s="83"/>
      <c r="I32" s="14">
        <f t="shared" si="7"/>
        <v>21851</v>
      </c>
      <c r="J32" s="92">
        <v>167.3</v>
      </c>
      <c r="K32" s="85">
        <v>26520</v>
      </c>
      <c r="L32" s="85"/>
      <c r="M32" s="83">
        <f t="shared" si="8"/>
        <v>26687.3</v>
      </c>
      <c r="N32" s="83"/>
      <c r="O32" s="14">
        <f t="shared" si="9"/>
        <v>26687.3</v>
      </c>
      <c r="P32" s="18">
        <f t="shared" si="4"/>
        <v>0.22133083154089053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97</v>
      </c>
      <c r="E33" s="85">
        <v>21806</v>
      </c>
      <c r="F33" s="85"/>
      <c r="G33" s="83">
        <f t="shared" si="6"/>
        <v>21806</v>
      </c>
      <c r="H33" s="83"/>
      <c r="I33" s="14">
        <f t="shared" si="7"/>
        <v>21806</v>
      </c>
      <c r="J33" s="92">
        <v>167.3</v>
      </c>
      <c r="K33" s="85">
        <v>26312</v>
      </c>
      <c r="L33" s="85"/>
      <c r="M33" s="83">
        <f t="shared" si="8"/>
        <v>26479.3</v>
      </c>
      <c r="N33" s="83"/>
      <c r="O33" s="14">
        <f t="shared" si="9"/>
        <v>26479.3</v>
      </c>
      <c r="P33" s="18">
        <f t="shared" si="4"/>
        <v>0.21431257452077407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97</v>
      </c>
      <c r="E34" s="85">
        <v>45</v>
      </c>
      <c r="F34" s="85"/>
      <c r="G34" s="83">
        <f t="shared" si="6"/>
        <v>45</v>
      </c>
      <c r="H34" s="83"/>
      <c r="I34" s="14">
        <f t="shared" si="7"/>
        <v>45</v>
      </c>
      <c r="J34" s="92" t="s">
        <v>97</v>
      </c>
      <c r="K34" s="85">
        <v>208</v>
      </c>
      <c r="L34" s="85"/>
      <c r="M34" s="83">
        <f t="shared" si="8"/>
        <v>208</v>
      </c>
      <c r="N34" s="83"/>
      <c r="O34" s="14">
        <f t="shared" si="9"/>
        <v>208</v>
      </c>
      <c r="P34" s="18">
        <f t="shared" si="4"/>
        <v>3.6222222222222222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97</v>
      </c>
      <c r="E35" s="85">
        <v>7429</v>
      </c>
      <c r="F35" s="85"/>
      <c r="G35" s="83">
        <f t="shared" si="6"/>
        <v>7429</v>
      </c>
      <c r="H35" s="83"/>
      <c r="I35" s="14">
        <f t="shared" si="7"/>
        <v>7429</v>
      </c>
      <c r="J35" s="92">
        <v>88</v>
      </c>
      <c r="K35" s="85">
        <v>8996</v>
      </c>
      <c r="L35" s="85"/>
      <c r="M35" s="83">
        <f t="shared" si="8"/>
        <v>9084</v>
      </c>
      <c r="N35" s="83"/>
      <c r="O35" s="14">
        <f t="shared" si="9"/>
        <v>9084</v>
      </c>
      <c r="P35" s="18">
        <f t="shared" si="4"/>
        <v>0.22277560909947502</v>
      </c>
      <c r="Q35" s="5"/>
    </row>
    <row r="36" spans="1:17" x14ac:dyDescent="0.25">
      <c r="A36" s="5"/>
      <c r="B36" s="16" t="s">
        <v>33</v>
      </c>
      <c r="C36" s="43" t="s">
        <v>25</v>
      </c>
      <c r="D36" s="85"/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560</v>
      </c>
      <c r="E37" s="85"/>
      <c r="F37" s="85"/>
      <c r="G37" s="83">
        <f t="shared" si="6"/>
        <v>560</v>
      </c>
      <c r="H37" s="83"/>
      <c r="I37" s="14">
        <f t="shared" si="7"/>
        <v>560</v>
      </c>
      <c r="J37" s="91">
        <v>600.20000000000005</v>
      </c>
      <c r="K37" s="85"/>
      <c r="L37" s="85"/>
      <c r="M37" s="83">
        <f t="shared" si="8"/>
        <v>600.20000000000005</v>
      </c>
      <c r="N37" s="83"/>
      <c r="O37" s="14">
        <f t="shared" si="9"/>
        <v>600.20000000000005</v>
      </c>
      <c r="P37" s="18">
        <f t="shared" si="4"/>
        <v>7.1785714285714369E-2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330</v>
      </c>
      <c r="E38" s="87">
        <v>649</v>
      </c>
      <c r="F38" s="87"/>
      <c r="G38" s="83">
        <f t="shared" si="6"/>
        <v>979</v>
      </c>
      <c r="H38" s="88"/>
      <c r="I38" s="26">
        <f t="shared" si="7"/>
        <v>979</v>
      </c>
      <c r="J38" s="93">
        <v>335.3</v>
      </c>
      <c r="K38" s="87">
        <v>748</v>
      </c>
      <c r="L38" s="87"/>
      <c r="M38" s="88">
        <f t="shared" si="8"/>
        <v>1083.3</v>
      </c>
      <c r="N38" s="88"/>
      <c r="O38" s="26">
        <f t="shared" si="9"/>
        <v>1083.3</v>
      </c>
      <c r="P38" s="18">
        <f t="shared" si="4"/>
        <v>0.10653728294177728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6075</v>
      </c>
      <c r="E39" s="47">
        <f>SUM(E35:E38)+SUM(E28:E32)</f>
        <v>30317</v>
      </c>
      <c r="F39" s="47">
        <f>SUM(F35:F38)+SUM(F28:F32)</f>
        <v>1850</v>
      </c>
      <c r="G39" s="175">
        <f>SUM(D39:F39)</f>
        <v>38242</v>
      </c>
      <c r="H39" s="48">
        <f>SUM(H28:H32)+SUM(H35:H38)</f>
        <v>60</v>
      </c>
      <c r="I39" s="49">
        <f>SUM(I35:I38)+SUM(I28:I32)</f>
        <v>38302</v>
      </c>
      <c r="J39" s="47">
        <f>SUM(J35:J38)+SUM(J28:J32)</f>
        <v>6431.9000000000005</v>
      </c>
      <c r="K39" s="47">
        <f>SUM(K35:K38)+SUM(K28:K32)</f>
        <v>36917</v>
      </c>
      <c r="L39" s="47">
        <f>SUM(L35:L38)+SUM(L28:L32)</f>
        <v>1850</v>
      </c>
      <c r="M39" s="175">
        <f>SUM(J39:L39)</f>
        <v>45198.9</v>
      </c>
      <c r="N39" s="48">
        <f>SUM(N28:N32)+SUM(N35:N38)</f>
        <v>60</v>
      </c>
      <c r="O39" s="49">
        <f>SUM(O35:O38)+SUM(O28:O32)</f>
        <v>45258.9</v>
      </c>
      <c r="P39" s="50">
        <f t="shared" si="4"/>
        <v>0.18163281290794217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-350</v>
      </c>
      <c r="E40" s="128">
        <f t="shared" si="10"/>
        <v>0</v>
      </c>
      <c r="F40" s="128">
        <f t="shared" si="10"/>
        <v>200</v>
      </c>
      <c r="G40" s="139">
        <f t="shared" si="10"/>
        <v>-150</v>
      </c>
      <c r="H40" s="139">
        <f t="shared" si="10"/>
        <v>150</v>
      </c>
      <c r="I40" s="140">
        <f t="shared" si="10"/>
        <v>0</v>
      </c>
      <c r="J40" s="128">
        <f t="shared" si="10"/>
        <v>-350.00000000000091</v>
      </c>
      <c r="K40" s="128">
        <f t="shared" si="10"/>
        <v>0</v>
      </c>
      <c r="L40" s="128">
        <f t="shared" si="10"/>
        <v>200</v>
      </c>
      <c r="M40" s="139">
        <f t="shared" si="10"/>
        <v>-150</v>
      </c>
      <c r="N40" s="139">
        <f t="shared" si="10"/>
        <v>150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-5725</v>
      </c>
      <c r="J41" s="132"/>
      <c r="K41" s="133"/>
      <c r="L41" s="133"/>
      <c r="M41" s="134"/>
      <c r="N41" s="137"/>
      <c r="O41" s="136">
        <f>O40-J16</f>
        <v>-5765.2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95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195" t="s">
        <v>92</v>
      </c>
      <c r="K43" s="197"/>
      <c r="L43" s="198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6"/>
      <c r="D44" s="106">
        <v>429</v>
      </c>
      <c r="E44" s="123">
        <v>429</v>
      </c>
      <c r="F44" s="124">
        <v>0</v>
      </c>
      <c r="G44" s="56"/>
      <c r="H44" s="56"/>
      <c r="I44" s="57"/>
      <c r="J44" s="196"/>
      <c r="K44" s="199"/>
      <c r="L44" s="200"/>
      <c r="M44" s="104">
        <v>469</v>
      </c>
      <c r="N44" s="104">
        <v>469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95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195" t="s">
        <v>95</v>
      </c>
      <c r="K46" s="197"/>
      <c r="L46" s="197"/>
      <c r="M46" s="109" t="s">
        <v>96</v>
      </c>
      <c r="N46" s="202" t="s">
        <v>93</v>
      </c>
      <c r="O46" s="203"/>
      <c r="P46" s="58"/>
      <c r="Q46" s="97"/>
    </row>
    <row r="47" spans="1:17" ht="15.75" thickBot="1" x14ac:dyDescent="0.3">
      <c r="A47" s="5"/>
      <c r="B47" s="54"/>
      <c r="C47" s="201"/>
      <c r="D47" s="106">
        <v>0</v>
      </c>
      <c r="E47" s="111">
        <v>0</v>
      </c>
      <c r="F47" s="56"/>
      <c r="G47" s="56"/>
      <c r="H47" s="56"/>
      <c r="I47" s="57"/>
      <c r="J47" s="196"/>
      <c r="K47" s="199"/>
      <c r="L47" s="199"/>
      <c r="M47" s="105">
        <v>0</v>
      </c>
      <c r="N47" s="204">
        <v>0</v>
      </c>
      <c r="O47" s="205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27"/>
      <c r="M49" s="227"/>
      <c r="N49" s="227"/>
      <c r="O49" s="227"/>
      <c r="P49" s="228"/>
      <c r="Q49" s="5"/>
    </row>
    <row r="50" spans="1:17" s="3" customFormat="1" x14ac:dyDescent="0.25">
      <c r="A50" s="5"/>
      <c r="B50" s="54"/>
      <c r="C50" s="59" t="s">
        <v>73</v>
      </c>
      <c r="D50" s="94"/>
      <c r="E50" s="94"/>
      <c r="F50" s="94"/>
      <c r="G50" s="60">
        <f>D50+E50-F50</f>
        <v>0</v>
      </c>
      <c r="H50" s="56"/>
      <c r="I50" s="229"/>
      <c r="J50" s="230"/>
      <c r="K50" s="230"/>
      <c r="L50" s="230"/>
      <c r="M50" s="230"/>
      <c r="N50" s="230"/>
      <c r="O50" s="230"/>
      <c r="P50" s="231"/>
      <c r="Q50" s="5"/>
    </row>
    <row r="51" spans="1:17" s="3" customFormat="1" x14ac:dyDescent="0.25">
      <c r="A51" s="5"/>
      <c r="B51" s="54"/>
      <c r="C51" s="59" t="s">
        <v>74</v>
      </c>
      <c r="D51" s="94">
        <v>1459</v>
      </c>
      <c r="E51" s="94">
        <v>237</v>
      </c>
      <c r="F51" s="94">
        <v>1190</v>
      </c>
      <c r="G51" s="60">
        <f t="shared" ref="G51:G54" si="11">D51+E51-F51</f>
        <v>506</v>
      </c>
      <c r="H51" s="56"/>
      <c r="I51" s="229" t="s">
        <v>112</v>
      </c>
      <c r="J51" s="230"/>
      <c r="K51" s="230"/>
      <c r="L51" s="230"/>
      <c r="M51" s="230"/>
      <c r="N51" s="230"/>
      <c r="O51" s="230"/>
      <c r="P51" s="231"/>
      <c r="Q51" s="5"/>
    </row>
    <row r="52" spans="1:17" s="3" customFormat="1" x14ac:dyDescent="0.25">
      <c r="A52" s="5"/>
      <c r="B52" s="54"/>
      <c r="C52" s="59" t="s">
        <v>75</v>
      </c>
      <c r="D52" s="94">
        <v>282</v>
      </c>
      <c r="E52" s="94">
        <v>600</v>
      </c>
      <c r="F52" s="94">
        <v>250</v>
      </c>
      <c r="G52" s="60">
        <f t="shared" si="11"/>
        <v>632</v>
      </c>
      <c r="H52" s="56"/>
      <c r="I52" s="229" t="s">
        <v>113</v>
      </c>
      <c r="J52" s="230"/>
      <c r="K52" s="230"/>
      <c r="L52" s="230"/>
      <c r="M52" s="230"/>
      <c r="N52" s="230"/>
      <c r="O52" s="230"/>
      <c r="P52" s="231"/>
      <c r="Q52" s="5"/>
    </row>
    <row r="53" spans="1:17" s="3" customFormat="1" x14ac:dyDescent="0.25">
      <c r="A53" s="5"/>
      <c r="B53" s="54"/>
      <c r="C53" s="59" t="s">
        <v>99</v>
      </c>
      <c r="D53" s="94">
        <v>228</v>
      </c>
      <c r="E53" s="94">
        <v>0</v>
      </c>
      <c r="F53" s="94">
        <v>60</v>
      </c>
      <c r="G53" s="60">
        <f t="shared" si="11"/>
        <v>168</v>
      </c>
      <c r="H53" s="56"/>
      <c r="I53" s="147"/>
      <c r="J53" s="148"/>
      <c r="K53" s="148"/>
      <c r="L53" s="148"/>
      <c r="M53" s="148"/>
      <c r="N53" s="148"/>
      <c r="O53" s="148"/>
      <c r="P53" s="149"/>
      <c r="Q53" s="5"/>
    </row>
    <row r="54" spans="1:17" s="3" customFormat="1" x14ac:dyDescent="0.25">
      <c r="A54" s="5"/>
      <c r="B54" s="54"/>
      <c r="C54" s="159" t="s">
        <v>100</v>
      </c>
      <c r="D54" s="94">
        <v>153</v>
      </c>
      <c r="E54" s="94">
        <v>516</v>
      </c>
      <c r="F54" s="94">
        <v>619</v>
      </c>
      <c r="G54" s="60">
        <f t="shared" si="11"/>
        <v>50</v>
      </c>
      <c r="H54" s="56"/>
      <c r="I54" s="232"/>
      <c r="J54" s="233"/>
      <c r="K54" s="233"/>
      <c r="L54" s="233"/>
      <c r="M54" s="233"/>
      <c r="N54" s="233"/>
      <c r="O54" s="233"/>
      <c r="P54" s="234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59</v>
      </c>
      <c r="E57" s="95">
        <v>59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8"/>
      <c r="Q59" s="5"/>
    </row>
    <row r="60" spans="1:17" s="182" customFormat="1" x14ac:dyDescent="0.25">
      <c r="A60" s="45"/>
      <c r="B60" s="179" t="s">
        <v>115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1"/>
      <c r="Q60" s="45"/>
    </row>
    <row r="61" spans="1:17" s="3" customFormat="1" x14ac:dyDescent="0.25">
      <c r="A61" s="5"/>
      <c r="B61" s="191" t="s">
        <v>114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92"/>
      <c r="Q61" s="5"/>
    </row>
    <row r="62" spans="1:17" s="3" customFormat="1" x14ac:dyDescent="0.25">
      <c r="A62" s="5"/>
      <c r="B62" s="191" t="s">
        <v>98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92"/>
      <c r="Q62" s="5"/>
    </row>
    <row r="63" spans="1:17" s="3" customFormat="1" x14ac:dyDescent="0.25">
      <c r="A63" s="5"/>
      <c r="B63" s="185" t="s">
        <v>119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7"/>
      <c r="Q63" s="5"/>
    </row>
    <row r="64" spans="1:17" s="3" customFormat="1" x14ac:dyDescent="0.25">
      <c r="A64" s="5"/>
      <c r="B64" s="191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92"/>
      <c r="Q64" s="5"/>
    </row>
    <row r="65" spans="1:17" s="3" customFormat="1" x14ac:dyDescent="0.25">
      <c r="A65" s="5"/>
      <c r="B65" s="142" t="s">
        <v>54</v>
      </c>
      <c r="C65" s="101"/>
      <c r="D65" s="101"/>
      <c r="E65" s="101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6"/>
      <c r="Q65" s="5"/>
    </row>
    <row r="66" spans="1:17" s="3" customFormat="1" x14ac:dyDescent="0.25">
      <c r="A66" s="5"/>
      <c r="B66" s="174" t="s">
        <v>121</v>
      </c>
      <c r="C66" s="168"/>
      <c r="D66" s="2"/>
      <c r="E66" s="2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6"/>
      <c r="Q66" s="5"/>
    </row>
    <row r="67" spans="1:17" s="3" customFormat="1" x14ac:dyDescent="0.25">
      <c r="A67" s="5"/>
      <c r="B67" s="142" t="s">
        <v>55</v>
      </c>
      <c r="C67" s="143"/>
      <c r="D67" s="2"/>
      <c r="E67" s="2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  <c r="Q67" s="5"/>
    </row>
    <row r="68" spans="1:17" s="3" customFormat="1" x14ac:dyDescent="0.25">
      <c r="A68" s="5"/>
      <c r="B68" s="142" t="s">
        <v>106</v>
      </c>
      <c r="C68" s="143"/>
      <c r="D68" s="2"/>
      <c r="E68" s="2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6"/>
      <c r="Q68" s="5"/>
    </row>
    <row r="69" spans="1:17" s="3" customFormat="1" x14ac:dyDescent="0.25">
      <c r="A69" s="5"/>
      <c r="B69" s="160" t="s">
        <v>109</v>
      </c>
      <c r="C69" s="161"/>
      <c r="D69" s="162"/>
      <c r="E69" s="162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1"/>
      <c r="Q69" s="5"/>
    </row>
    <row r="70" spans="1:17" s="3" customFormat="1" x14ac:dyDescent="0.25">
      <c r="A70" s="97"/>
      <c r="B70" s="164"/>
      <c r="C70" s="163"/>
      <c r="D70" s="164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97"/>
    </row>
    <row r="71" spans="1:17" s="3" customFormat="1" x14ac:dyDescent="0.25">
      <c r="A71" s="97"/>
      <c r="B71" s="164"/>
      <c r="C71" s="163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97"/>
    </row>
    <row r="72" spans="1:17" s="3" customFormat="1" x14ac:dyDescent="0.25">
      <c r="A72" s="97"/>
      <c r="B72" s="118" t="s">
        <v>101</v>
      </c>
      <c r="C72" s="171"/>
      <c r="D72" s="169"/>
      <c r="E72" s="169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7"/>
      <c r="Q72" s="97"/>
    </row>
    <row r="73" spans="1:17" s="3" customFormat="1" x14ac:dyDescent="0.25">
      <c r="A73" s="97"/>
      <c r="B73" s="170"/>
      <c r="C73" s="143"/>
      <c r="D73" s="168"/>
      <c r="E73" s="168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6"/>
      <c r="Q73" s="97"/>
    </row>
    <row r="74" spans="1:17" s="3" customFormat="1" x14ac:dyDescent="0.25">
      <c r="A74" s="5"/>
      <c r="B74" s="142" t="s">
        <v>107</v>
      </c>
      <c r="C74" s="2"/>
      <c r="D74" s="2"/>
      <c r="E74" s="2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6"/>
      <c r="Q74" s="5"/>
    </row>
    <row r="75" spans="1:17" s="3" customFormat="1" x14ac:dyDescent="0.25">
      <c r="A75" s="5"/>
      <c r="B75" s="142" t="s">
        <v>116</v>
      </c>
      <c r="C75" s="2"/>
      <c r="D75" s="2"/>
      <c r="E75" s="2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6"/>
      <c r="Q75" s="5"/>
    </row>
    <row r="76" spans="1:17" s="3" customFormat="1" x14ac:dyDescent="0.25">
      <c r="A76" s="5"/>
      <c r="B76" s="142" t="s">
        <v>117</v>
      </c>
      <c r="C76" s="2"/>
      <c r="D76" s="2"/>
      <c r="E76" s="2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6"/>
      <c r="Q76" s="5"/>
    </row>
    <row r="77" spans="1:17" s="3" customFormat="1" x14ac:dyDescent="0.25">
      <c r="A77" s="5"/>
      <c r="B77" s="142" t="s">
        <v>118</v>
      </c>
      <c r="C77" s="2"/>
      <c r="D77" s="2"/>
      <c r="E77" s="2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6"/>
      <c r="Q77" s="5"/>
    </row>
    <row r="78" spans="1:17" s="3" customFormat="1" x14ac:dyDescent="0.25">
      <c r="A78" s="5"/>
      <c r="B78" s="142" t="s">
        <v>120</v>
      </c>
      <c r="C78" s="2"/>
      <c r="D78" s="2"/>
      <c r="E78" s="2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8"/>
      <c r="Q78" s="5"/>
    </row>
    <row r="79" spans="1:17" s="3" customFormat="1" x14ac:dyDescent="0.25">
      <c r="A79" s="5"/>
      <c r="B79" s="142"/>
      <c r="C79" s="2"/>
      <c r="D79" s="2"/>
      <c r="E79" s="2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6"/>
      <c r="Q79" s="5"/>
    </row>
    <row r="80" spans="1:17" s="3" customFormat="1" x14ac:dyDescent="0.25">
      <c r="A80" s="5"/>
      <c r="B80" s="142" t="s">
        <v>108</v>
      </c>
      <c r="C80" s="2"/>
      <c r="D80" s="2"/>
      <c r="E80" s="2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6"/>
      <c r="Q80" s="5"/>
    </row>
    <row r="81" spans="1:17" s="3" customFormat="1" x14ac:dyDescent="0.25">
      <c r="A81" s="5"/>
      <c r="B81" s="142"/>
      <c r="C81" s="2"/>
      <c r="D81" s="2"/>
      <c r="E81" s="2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6"/>
      <c r="Q81" s="5"/>
    </row>
    <row r="82" spans="1:17" s="3" customFormat="1" x14ac:dyDescent="0.25">
      <c r="A82" s="5"/>
      <c r="B82" s="176"/>
      <c r="C82" s="176"/>
      <c r="D82" s="2"/>
      <c r="E82" s="2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6"/>
      <c r="Q82" s="5"/>
    </row>
    <row r="83" spans="1:17" s="3" customFormat="1" x14ac:dyDescent="0.25">
      <c r="A83" s="5"/>
      <c r="B83" s="174"/>
      <c r="C83" s="168"/>
      <c r="D83" s="2"/>
      <c r="E83" s="2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6"/>
      <c r="Q83" s="5"/>
    </row>
    <row r="84" spans="1:17" s="3" customFormat="1" x14ac:dyDescent="0.25">
      <c r="A84" s="5"/>
      <c r="B84" s="142"/>
      <c r="C84" s="2"/>
      <c r="D84" s="2"/>
      <c r="E84" s="2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6"/>
      <c r="Q84" s="5"/>
    </row>
    <row r="85" spans="1:17" s="3" customFormat="1" x14ac:dyDescent="0.25">
      <c r="A85" s="5"/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6"/>
      <c r="Q85" s="5"/>
    </row>
    <row r="86" spans="1:17" s="3" customFormat="1" x14ac:dyDescent="0.25">
      <c r="A86" s="5"/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6"/>
      <c r="Q86" s="5"/>
    </row>
    <row r="87" spans="1:17" s="3" customFormat="1" x14ac:dyDescent="0.25">
      <c r="A87" s="5"/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6"/>
      <c r="Q87" s="5"/>
    </row>
    <row r="88" spans="1:17" s="3" customFormat="1" x14ac:dyDescent="0.25">
      <c r="A88" s="5"/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6"/>
      <c r="Q88" s="5"/>
    </row>
    <row r="89" spans="1:17" s="3" customFormat="1" x14ac:dyDescent="0.25">
      <c r="A89" s="5"/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6"/>
      <c r="Q89" s="5"/>
    </row>
    <row r="90" spans="1:17" s="3" customFormat="1" x14ac:dyDescent="0.25">
      <c r="A90" s="5"/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6"/>
      <c r="Q90" s="5"/>
    </row>
    <row r="91" spans="1:17" s="3" customFormat="1" x14ac:dyDescent="0.25">
      <c r="A91" s="5"/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6"/>
      <c r="Q91" s="5"/>
    </row>
    <row r="92" spans="1:17" s="3" customFormat="1" x14ac:dyDescent="0.25">
      <c r="A92" s="5"/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6"/>
      <c r="Q92" s="5"/>
    </row>
    <row r="93" spans="1:17" s="3" customFormat="1" x14ac:dyDescent="0.25">
      <c r="A93" s="5"/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6"/>
      <c r="Q93" s="5"/>
    </row>
    <row r="94" spans="1:17" s="3" customFormat="1" x14ac:dyDescent="0.25">
      <c r="A94" s="5"/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6"/>
      <c r="Q94" s="5"/>
    </row>
    <row r="95" spans="1:17" s="3" customFormat="1" x14ac:dyDescent="0.25">
      <c r="A95" s="5"/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6"/>
      <c r="Q95" s="5"/>
    </row>
    <row r="96" spans="1:17" s="3" customFormat="1" x14ac:dyDescent="0.25">
      <c r="A96" s="5"/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6"/>
      <c r="Q96" s="5"/>
    </row>
    <row r="97" spans="1:17" s="3" customFormat="1" x14ac:dyDescent="0.25">
      <c r="A97" s="5"/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6"/>
      <c r="Q97" s="5"/>
    </row>
    <row r="98" spans="1:17" s="3" customFormat="1" x14ac:dyDescent="0.25">
      <c r="A98" s="5"/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6"/>
      <c r="Q98" s="5"/>
    </row>
    <row r="99" spans="1:17" s="3" customFormat="1" x14ac:dyDescent="0.25">
      <c r="A99" s="5"/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6"/>
      <c r="Q99" s="5"/>
    </row>
    <row r="100" spans="1:17" s="3" customFormat="1" x14ac:dyDescent="0.25">
      <c r="A100" s="5"/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6"/>
      <c r="Q100" s="5"/>
    </row>
    <row r="101" spans="1:17" s="3" customFormat="1" x14ac:dyDescent="0.25">
      <c r="A101" s="5"/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6"/>
      <c r="Q101" s="5"/>
    </row>
    <row r="102" spans="1:17" s="3" customFormat="1" x14ac:dyDescent="0.25">
      <c r="A102" s="5"/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6"/>
      <c r="Q102" s="5"/>
    </row>
    <row r="103" spans="1:17" s="3" customFormat="1" x14ac:dyDescent="0.25">
      <c r="A103" s="5"/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6"/>
      <c r="Q103" s="5"/>
    </row>
    <row r="104" spans="1:17" s="3" customFormat="1" x14ac:dyDescent="0.25">
      <c r="A104" s="5"/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6"/>
      <c r="Q104" s="5"/>
    </row>
    <row r="105" spans="1:17" s="3" customFormat="1" x14ac:dyDescent="0.25">
      <c r="A105" s="5"/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6"/>
      <c r="Q105" s="5"/>
    </row>
    <row r="106" spans="1:17" s="3" customFormat="1" x14ac:dyDescent="0.25">
      <c r="A106" s="5"/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6"/>
      <c r="Q106" s="5"/>
    </row>
    <row r="107" spans="1:17" s="3" customFormat="1" x14ac:dyDescent="0.25">
      <c r="A107" s="5"/>
      <c r="B107" s="188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90"/>
      <c r="Q107" s="5"/>
    </row>
    <row r="108" spans="1:17" s="3" customFormat="1" x14ac:dyDescent="0.25">
      <c r="A108" s="5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5"/>
    </row>
    <row r="109" spans="1:17" s="3" customFormat="1" x14ac:dyDescent="0.25">
      <c r="A109" s="5"/>
      <c r="B109" s="61" t="s">
        <v>87</v>
      </c>
      <c r="C109" s="141">
        <v>44035</v>
      </c>
      <c r="D109" s="61" t="s">
        <v>83</v>
      </c>
      <c r="E109" s="183" t="s">
        <v>122</v>
      </c>
      <c r="F109" s="183"/>
      <c r="G109" s="183"/>
      <c r="H109" s="61"/>
      <c r="I109" s="61" t="s">
        <v>84</v>
      </c>
      <c r="J109" s="184" t="s">
        <v>123</v>
      </c>
      <c r="K109" s="184"/>
      <c r="L109" s="184"/>
      <c r="M109" s="184"/>
      <c r="N109" s="61"/>
      <c r="O109" s="61"/>
      <c r="P109" s="61"/>
      <c r="Q109" s="5"/>
    </row>
    <row r="110" spans="1:17" s="3" customFormat="1" ht="7.5" customHeight="1" x14ac:dyDescent="0.25">
      <c r="A110" s="5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 t="s">
        <v>86</v>
      </c>
      <c r="E111" s="63"/>
      <c r="F111" s="63"/>
      <c r="G111" s="63"/>
      <c r="H111" s="61"/>
      <c r="I111" s="61" t="s">
        <v>86</v>
      </c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3"/>
      <c r="F112" s="63"/>
      <c r="G112" s="63"/>
      <c r="H112" s="61"/>
      <c r="I112" s="61"/>
      <c r="J112" s="62"/>
      <c r="K112" s="62"/>
      <c r="L112" s="62"/>
      <c r="M112" s="62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s="3" customFormat="1" x14ac:dyDescent="0.25">
      <c r="A114" s="5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5"/>
    </row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ht="14.45" hidden="1" x14ac:dyDescent="0.3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4.45" hidden="1" x14ac:dyDescent="0.3"/>
    <row r="146" ht="14.45" hidden="1" x14ac:dyDescent="0.3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9:G109"/>
    <mergeCell ref="J109:M109"/>
    <mergeCell ref="B63:P63"/>
    <mergeCell ref="B107:P107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2020-07-22T08:41:43Z</cp:lastPrinted>
  <dcterms:created xsi:type="dcterms:W3CDTF">2017-02-23T12:10:09Z</dcterms:created>
  <dcterms:modified xsi:type="dcterms:W3CDTF">2020-08-26T12:22:35Z</dcterms:modified>
</cp:coreProperties>
</file>