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0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<sst xmlns="http://schemas.openxmlformats.org/spreadsheetml/2006/main" count="144" uniqueCount="114">
  <si>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</si>
  <si>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</si>
  <si>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</si>
  <si>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</si>
  <si>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</si>
  <si>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</si>
  <si>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</si>
  <si>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</si>
  <si>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</si>
  <si>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</si>
  <si>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</si>
  <si>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</si>
  <si>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</si>
  <si>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</si>
  <si>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</si>
  <si>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</si>
  <si>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</si>
  <si>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</si>
  <si>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</si>
  <si>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</si>
  <si>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</si>
  <si>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</si>
  <si>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</si>
  <si>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</si>
  <si>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</si>
  <si>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</si>
  <si>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</si>
  <si>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</si>
  <si>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</si>
  <si>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</si>
  <si>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</si>
  <si>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</si>
  <si>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</si>
  <si>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</si>
  <si>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</si>
  <si>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</si>
  <si>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</si>
  <si>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</si>
  <si>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</si>
  <si>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</si>
  <si>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</si>
  <si>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</si>
  <si>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</si>
  <si>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</si>
  <si>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</si>
  <si>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</si>
  <si>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</si>
  <si>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</si>
  <si>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</si>
  <si>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</si>
  <si>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</si>
  <si>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</si>
  <si>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</si>
  <si>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</si>
  <si>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</si>
  <si>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</si>
  <si>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</si>
  <si>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</si>
  <si>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</si>
  <si>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</si>
  <si>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</si>
  <si>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</si>
  <si>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</si>
  <si>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</si>
  <si>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</si>
  <si>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</si>
  <si>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</si>
  <si>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</si>
  <si>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</si>
  <si>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</si>
  <si>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</si>
  <si>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</si>
  <si>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</si>
  <si>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</si>
  <si>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</si>
  <si>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</si>
  <si>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</si>
  <si>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</si>
  <si>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</si>
  <si>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</si>
  <si>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</si>
  <si>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</si>
  <si>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</si>
  <si>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</si>
  <si>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</si>
  <si>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</si>
  <si>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</si>
  <si>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</si>
  <si>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</si>
  <si>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</si>
  <si>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</si>
  <si>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</si>
  <si>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</si>
  <si>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</si>
  <si>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</si>
  <si>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</si>
  <si>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</si>
  <si>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</si>
  <si>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</si>
  <si>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</si>
  <si>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</si>
  <si>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</si>
  <si>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</si>
  <si>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</si>
  <si>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Organizace obdržela  v roce 2019  následující dotace:</t>
  </si>
  <si>
    <t>Původní provozní příspěvek zřizovatele byl ve výši 4.450.000,- Kč</t>
  </si>
  <si>
    <t>projekt PREVENCE ve výši 60.800,-</t>
  </si>
  <si>
    <t>podpora vzdělávání, mzdy ve výši 425.300 ,-</t>
  </si>
  <si>
    <t>snížení nařízeného odvodu odpisů o 2.100,-</t>
  </si>
  <si>
    <t>celkové navýšení rozpočtu o 484.000,- Kč</t>
  </si>
  <si>
    <t>Základní škola Chomutov, Na Příkopech 895</t>
  </si>
  <si>
    <t>Na Příkopech 895, 430 01 Chomutov</t>
  </si>
  <si>
    <t>Bc. Moravcová Marcela</t>
  </si>
  <si>
    <t>Mgr. Miloslav Hons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</si>
</sst>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4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topLeftCell="A28" zoomScale="70" zoomScaleNormal="70" zoomScaleSheetLayoutView="80" workbookViewId="0">
      <selection activeCell="G67" sqref="G6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5" t="s">
        <v>110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46789685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6" t="s">
        <v>111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72" t="s">
        <v>37</v>
      </c>
      <c r="C10" s="204" t="s">
        <v>38</v>
      </c>
      <c r="D10" s="175" t="s">
        <v>102</v>
      </c>
      <c r="E10" s="176"/>
      <c r="F10" s="176"/>
      <c r="G10" s="176"/>
      <c r="H10" s="176"/>
      <c r="I10" s="177"/>
      <c r="J10" s="175" t="s">
        <v>103</v>
      </c>
      <c r="K10" s="176"/>
      <c r="L10" s="176"/>
      <c r="M10" s="176"/>
      <c r="N10" s="176"/>
      <c r="O10" s="177"/>
      <c r="P10" s="238" t="s">
        <v>71</v>
      </c>
      <c r="Q10" s="5"/>
    </row>
    <row r="11" spans="1:19" ht="30.75" thickBot="1" x14ac:dyDescent="0.3">
      <c r="A11" s="5"/>
      <c r="B11" s="173"/>
      <c r="C11" s="205"/>
      <c r="D11" s="178" t="s">
        <v>39</v>
      </c>
      <c r="E11" s="179"/>
      <c r="F11" s="179"/>
      <c r="G11" s="180"/>
      <c r="H11" s="9" t="s">
        <v>40</v>
      </c>
      <c r="I11" s="9" t="s">
        <v>62</v>
      </c>
      <c r="J11" s="178" t="s">
        <v>39</v>
      </c>
      <c r="K11" s="179"/>
      <c r="L11" s="179"/>
      <c r="M11" s="180"/>
      <c r="N11" s="9" t="s">
        <v>40</v>
      </c>
      <c r="O11" s="9" t="s">
        <v>62</v>
      </c>
      <c r="P11" s="239"/>
      <c r="Q11" s="5"/>
    </row>
    <row r="12" spans="1:19" ht="15.75" thickBot="1" x14ac:dyDescent="0.3">
      <c r="A12" s="5"/>
      <c r="B12" s="173"/>
      <c r="C12" s="206"/>
      <c r="D12" s="181" t="s">
        <v>63</v>
      </c>
      <c r="E12" s="182"/>
      <c r="F12" s="182"/>
      <c r="G12" s="182"/>
      <c r="H12" s="182"/>
      <c r="I12" s="183"/>
      <c r="J12" s="181" t="s">
        <v>63</v>
      </c>
      <c r="K12" s="182"/>
      <c r="L12" s="182"/>
      <c r="M12" s="182"/>
      <c r="N12" s="182"/>
      <c r="O12" s="183"/>
      <c r="P12" s="239"/>
      <c r="Q12" s="5"/>
    </row>
    <row r="13" spans="1:19" ht="15.75" thickBot="1" x14ac:dyDescent="0.3">
      <c r="A13" s="5"/>
      <c r="B13" s="174"/>
      <c r="C13" s="207"/>
      <c r="D13" s="184" t="s">
        <v>58</v>
      </c>
      <c r="E13" s="185"/>
      <c r="F13" s="185"/>
      <c r="G13" s="186" t="s">
        <v>64</v>
      </c>
      <c r="H13" s="188" t="s">
        <v>67</v>
      </c>
      <c r="I13" s="192" t="s">
        <v>63</v>
      </c>
      <c r="J13" s="184" t="s">
        <v>58</v>
      </c>
      <c r="K13" s="185"/>
      <c r="L13" s="185"/>
      <c r="M13" s="186" t="s">
        <v>64</v>
      </c>
      <c r="N13" s="188" t="s">
        <v>67</v>
      </c>
      <c r="O13" s="192" t="s">
        <v>63</v>
      </c>
      <c r="P13" s="239"/>
      <c r="Q13" s="5"/>
    </row>
    <row r="14" spans="1:19" ht="15.75" thickBot="1" x14ac:dyDescent="0.3">
      <c r="A14" s="5"/>
      <c r="B14" s="10"/>
      <c r="C14" s="11"/>
      <c r="D14" s="169" t="s">
        <v>59</v>
      </c>
      <c r="E14" s="170" t="s">
        <v>100</v>
      </c>
      <c r="F14" s="170" t="s">
        <v>60</v>
      </c>
      <c r="G14" s="187"/>
      <c r="H14" s="189"/>
      <c r="I14" s="193"/>
      <c r="J14" s="169" t="s">
        <v>59</v>
      </c>
      <c r="K14" s="170" t="s">
        <v>100</v>
      </c>
      <c r="L14" s="170" t="s">
        <v>60</v>
      </c>
      <c r="M14" s="187"/>
      <c r="N14" s="189"/>
      <c r="O14" s="193"/>
      <c r="P14" s="240"/>
      <c r="Q14" s="5"/>
    </row>
    <row r="15" spans="1:19" x14ac:dyDescent="0.25">
      <c r="A15" s="5"/>
      <c r="B15" s="39" t="s">
        <v>0</v>
      </c>
      <c r="C15" s="152" t="s">
        <v>52</v>
      </c>
      <c r="D15" s="12"/>
      <c r="E15" s="13"/>
      <c r="F15" s="64">
        <v>2000</v>
      </c>
      <c r="G15" s="71">
        <f>SUM(D15:F15)</f>
        <v>2000</v>
      </c>
      <c r="H15" s="74">
        <v>0</v>
      </c>
      <c r="I15" s="14">
        <f>G15+H15</f>
        <v>2000</v>
      </c>
      <c r="J15" s="12"/>
      <c r="K15" s="13"/>
      <c r="L15" s="64">
        <v>2000</v>
      </c>
      <c r="M15" s="71">
        <f t="shared" ref="M15:M23" si="0">SUM(J15:L15)</f>
        <v>2000</v>
      </c>
      <c r="N15" s="74">
        <v>0</v>
      </c>
      <c r="O15" s="14">
        <f>M15+N15</f>
        <v>2000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3" t="s">
        <v>61</v>
      </c>
      <c r="D16" s="65">
        <v>4450</v>
      </c>
      <c r="E16" s="17"/>
      <c r="F16" s="17"/>
      <c r="G16" s="72">
        <f t="shared" ref="G16:G23" si="1">SUM(D16:F16)</f>
        <v>4450</v>
      </c>
      <c r="H16" s="75"/>
      <c r="I16" s="14">
        <f t="shared" ref="I16:I23" si="2">G16+H16</f>
        <v>4450</v>
      </c>
      <c r="J16" s="65">
        <v>4447.8999999999996</v>
      </c>
      <c r="K16" s="17"/>
      <c r="L16" s="17"/>
      <c r="M16" s="72">
        <f t="shared" si="0"/>
        <v>4447.8999999999996</v>
      </c>
      <c r="N16" s="75"/>
      <c r="O16" s="14">
        <f t="shared" ref="O16:O20" si="3">M16+N16</f>
        <v>4447.8999999999996</v>
      </c>
      <c r="P16" s="18">
        <f t="shared" ref="P16:P40" si="4">(O16-I16)/I16</f>
        <v>-4.7191011235963231E-4</v>
      </c>
      <c r="Q16" s="5"/>
    </row>
    <row r="17" spans="1:17" x14ac:dyDescent="0.25">
      <c r="A17" s="5"/>
      <c r="B17" s="16" t="s">
        <v>3</v>
      </c>
      <c r="C17" s="154" t="s">
        <v>84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486.1</v>
      </c>
      <c r="K17" s="19"/>
      <c r="L17" s="19"/>
      <c r="M17" s="72">
        <f t="shared" si="0"/>
        <v>486.1</v>
      </c>
      <c r="N17" s="76"/>
      <c r="O17" s="14">
        <f t="shared" si="3"/>
        <v>486.1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5" t="s">
        <v>53</v>
      </c>
      <c r="D18" s="20"/>
      <c r="E18" s="67">
        <v>34500</v>
      </c>
      <c r="F18" s="19"/>
      <c r="G18" s="72">
        <f t="shared" si="1"/>
        <v>34500</v>
      </c>
      <c r="H18" s="74"/>
      <c r="I18" s="14">
        <f t="shared" si="2"/>
        <v>34500</v>
      </c>
      <c r="J18" s="20"/>
      <c r="K18" s="67">
        <v>34500</v>
      </c>
      <c r="L18" s="19"/>
      <c r="M18" s="72">
        <f t="shared" si="0"/>
        <v>34500</v>
      </c>
      <c r="N18" s="74"/>
      <c r="O18" s="14">
        <f t="shared" si="3"/>
        <v>34500</v>
      </c>
      <c r="P18" s="18">
        <f t="shared" si="4"/>
        <v>0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6" t="s">
        <v>47</v>
      </c>
      <c r="D20" s="20"/>
      <c r="E20" s="17"/>
      <c r="F20" s="69">
        <v>150</v>
      </c>
      <c r="G20" s="72">
        <f t="shared" si="1"/>
        <v>150</v>
      </c>
      <c r="H20" s="77"/>
      <c r="I20" s="14">
        <f t="shared" si="2"/>
        <v>150</v>
      </c>
      <c r="J20" s="20"/>
      <c r="K20" s="17"/>
      <c r="L20" s="69">
        <v>150</v>
      </c>
      <c r="M20" s="72">
        <f t="shared" si="0"/>
        <v>150</v>
      </c>
      <c r="N20" s="77"/>
      <c r="O20" s="14">
        <f t="shared" si="3"/>
        <v>150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1000</v>
      </c>
      <c r="G21" s="72">
        <f t="shared" si="1"/>
        <v>1000</v>
      </c>
      <c r="H21" s="78"/>
      <c r="I21" s="14">
        <f>G21+H21</f>
        <v>1000</v>
      </c>
      <c r="J21" s="20"/>
      <c r="K21" s="17"/>
      <c r="L21" s="69">
        <v>1000</v>
      </c>
      <c r="M21" s="72">
        <f t="shared" si="0"/>
        <v>1000</v>
      </c>
      <c r="N21" s="78"/>
      <c r="O21" s="14">
        <f>M21+N21</f>
        <v>1000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7" t="s">
        <v>15</v>
      </c>
      <c r="C23" s="158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4450</v>
      </c>
      <c r="E24" s="30">
        <f>SUM(E15:E21)</f>
        <v>34500</v>
      </c>
      <c r="F24" s="30">
        <f>SUM(F15:F21)</f>
        <v>3150</v>
      </c>
      <c r="G24" s="31">
        <f>SUM(D24:F24)</f>
        <v>42100</v>
      </c>
      <c r="H24" s="32">
        <f>SUM(H15:H21)</f>
        <v>0</v>
      </c>
      <c r="I24" s="32">
        <f>SUM(I15:I21)</f>
        <v>42100</v>
      </c>
      <c r="J24" s="29">
        <f>SUM(J15:J21)</f>
        <v>4934</v>
      </c>
      <c r="K24" s="30">
        <f>SUM(K15:K21)</f>
        <v>34500</v>
      </c>
      <c r="L24" s="30">
        <f>SUM(L15:L21)</f>
        <v>3150</v>
      </c>
      <c r="M24" s="31">
        <f>SUM(J24:L24)</f>
        <v>42584</v>
      </c>
      <c r="N24" s="32">
        <f>SUM(N15:N21)</f>
        <v>0</v>
      </c>
      <c r="O24" s="32">
        <f>SUM(O15:O21)</f>
        <v>42584</v>
      </c>
      <c r="P24" s="33">
        <f t="shared" si="4"/>
        <v>1.1496437054631829E-2</v>
      </c>
      <c r="Q24" s="5"/>
    </row>
    <row r="25" spans="1:17" ht="15.75" thickBot="1" x14ac:dyDescent="0.3">
      <c r="A25" s="5"/>
      <c r="B25" s="34"/>
      <c r="C25" s="35"/>
      <c r="D25" s="194" t="s">
        <v>69</v>
      </c>
      <c r="E25" s="195"/>
      <c r="F25" s="195"/>
      <c r="G25" s="196"/>
      <c r="H25" s="196"/>
      <c r="I25" s="197"/>
      <c r="J25" s="194" t="s">
        <v>69</v>
      </c>
      <c r="K25" s="195"/>
      <c r="L25" s="195"/>
      <c r="M25" s="196"/>
      <c r="N25" s="196"/>
      <c r="O25" s="197"/>
      <c r="P25" s="241" t="s">
        <v>71</v>
      </c>
      <c r="Q25" s="5"/>
    </row>
    <row r="26" spans="1:17" ht="15.75" thickBot="1" x14ac:dyDescent="0.3">
      <c r="A26" s="5"/>
      <c r="B26" s="219" t="s">
        <v>37</v>
      </c>
      <c r="C26" s="204" t="s">
        <v>38</v>
      </c>
      <c r="D26" s="198" t="s">
        <v>70</v>
      </c>
      <c r="E26" s="199"/>
      <c r="F26" s="199"/>
      <c r="G26" s="200" t="s">
        <v>65</v>
      </c>
      <c r="H26" s="202" t="s">
        <v>68</v>
      </c>
      <c r="I26" s="190" t="s">
        <v>69</v>
      </c>
      <c r="J26" s="198" t="s">
        <v>70</v>
      </c>
      <c r="K26" s="199"/>
      <c r="L26" s="199"/>
      <c r="M26" s="200" t="s">
        <v>65</v>
      </c>
      <c r="N26" s="202" t="s">
        <v>68</v>
      </c>
      <c r="O26" s="190" t="s">
        <v>69</v>
      </c>
      <c r="P26" s="242"/>
      <c r="Q26" s="5"/>
    </row>
    <row r="27" spans="1:17" ht="15.75" thickBot="1" x14ac:dyDescent="0.3">
      <c r="A27" s="5"/>
      <c r="B27" s="220"/>
      <c r="C27" s="205"/>
      <c r="D27" s="36" t="s">
        <v>55</v>
      </c>
      <c r="E27" s="37" t="s">
        <v>56</v>
      </c>
      <c r="F27" s="38" t="s">
        <v>57</v>
      </c>
      <c r="G27" s="201"/>
      <c r="H27" s="203"/>
      <c r="I27" s="191"/>
      <c r="J27" s="36" t="s">
        <v>55</v>
      </c>
      <c r="K27" s="37" t="s">
        <v>56</v>
      </c>
      <c r="L27" s="38" t="s">
        <v>57</v>
      </c>
      <c r="M27" s="201"/>
      <c r="N27" s="203"/>
      <c r="O27" s="191"/>
      <c r="P27" s="243"/>
      <c r="Q27" s="5"/>
    </row>
    <row r="28" spans="1:17" x14ac:dyDescent="0.25">
      <c r="A28" s="5"/>
      <c r="B28" s="39" t="s">
        <v>19</v>
      </c>
      <c r="C28" s="40" t="s">
        <v>10</v>
      </c>
      <c r="D28" s="80">
        <v>330</v>
      </c>
      <c r="E28" s="80"/>
      <c r="F28" s="80"/>
      <c r="G28" s="81">
        <f>SUM(D28:F28)</f>
        <v>330</v>
      </c>
      <c r="H28" s="81"/>
      <c r="I28" s="41">
        <f>G28+H28</f>
        <v>330</v>
      </c>
      <c r="J28" s="89">
        <v>390</v>
      </c>
      <c r="K28" s="80"/>
      <c r="L28" s="80">
        <v>0</v>
      </c>
      <c r="M28" s="81">
        <f>SUM(J28:L28)</f>
        <v>390</v>
      </c>
      <c r="N28" s="81"/>
      <c r="O28" s="41">
        <f>M28+N28</f>
        <v>390</v>
      </c>
      <c r="P28" s="15">
        <f t="shared" si="4"/>
        <v>0.18181818181818182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1311</v>
      </c>
      <c r="E29" s="82"/>
      <c r="F29" s="82">
        <v>1700</v>
      </c>
      <c r="G29" s="83">
        <f t="shared" ref="G29:G38" si="6">SUM(D29:F29)</f>
        <v>3011</v>
      </c>
      <c r="H29" s="84"/>
      <c r="I29" s="14">
        <f t="shared" ref="I29:I38" si="7">G29+H29</f>
        <v>3011</v>
      </c>
      <c r="J29" s="90">
        <v>1326</v>
      </c>
      <c r="K29" s="82"/>
      <c r="L29" s="82">
        <v>1700</v>
      </c>
      <c r="M29" s="83">
        <f t="shared" ref="M29:M38" si="8">SUM(J29:L29)</f>
        <v>3026</v>
      </c>
      <c r="N29" s="84"/>
      <c r="O29" s="14">
        <f t="shared" ref="O29:O38" si="9">M29+N29</f>
        <v>3026</v>
      </c>
      <c r="P29" s="18">
        <f t="shared" si="4"/>
        <v>4.9817336433078709E-3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1700</v>
      </c>
      <c r="E30" s="85"/>
      <c r="F30" s="85">
        <v>250</v>
      </c>
      <c r="G30" s="83">
        <f t="shared" si="6"/>
        <v>1950</v>
      </c>
      <c r="H30" s="83"/>
      <c r="I30" s="14">
        <f t="shared" si="7"/>
        <v>1950</v>
      </c>
      <c r="J30" s="91">
        <v>1700</v>
      </c>
      <c r="K30" s="85"/>
      <c r="L30" s="85">
        <v>250</v>
      </c>
      <c r="M30" s="83">
        <f t="shared" si="8"/>
        <v>1950</v>
      </c>
      <c r="N30" s="83"/>
      <c r="O30" s="14">
        <f t="shared" si="9"/>
        <v>1950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400</v>
      </c>
      <c r="E31" s="85"/>
      <c r="F31" s="85">
        <v>1100</v>
      </c>
      <c r="G31" s="83">
        <f t="shared" si="6"/>
        <v>1500</v>
      </c>
      <c r="H31" s="83"/>
      <c r="I31" s="14">
        <f t="shared" si="7"/>
        <v>1500</v>
      </c>
      <c r="J31" s="91">
        <v>417</v>
      </c>
      <c r="K31" s="85"/>
      <c r="L31" s="85">
        <v>1100</v>
      </c>
      <c r="M31" s="83">
        <f t="shared" si="8"/>
        <v>1517</v>
      </c>
      <c r="N31" s="83"/>
      <c r="O31" s="14">
        <f t="shared" si="9"/>
        <v>1517</v>
      </c>
      <c r="P31" s="18">
        <f t="shared" si="4"/>
        <v>1.1333333333333334E-2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30</v>
      </c>
      <c r="E32" s="85">
        <v>25554</v>
      </c>
      <c r="F32" s="85"/>
      <c r="G32" s="83">
        <f t="shared" si="6"/>
        <v>25584</v>
      </c>
      <c r="H32" s="83"/>
      <c r="I32" s="14">
        <f t="shared" si="7"/>
        <v>25584</v>
      </c>
      <c r="J32" s="92">
        <v>424</v>
      </c>
      <c r="K32" s="85">
        <v>25554</v>
      </c>
      <c r="L32" s="85"/>
      <c r="M32" s="83">
        <f t="shared" si="8"/>
        <v>25978</v>
      </c>
      <c r="N32" s="83"/>
      <c r="O32" s="14">
        <f t="shared" si="9"/>
        <v>25978</v>
      </c>
      <c r="P32" s="18">
        <f t="shared" si="4"/>
        <v>1.5400250156347717E-2</v>
      </c>
      <c r="Q32" s="5"/>
    </row>
    <row r="33" spans="1:17" x14ac:dyDescent="0.25">
      <c r="A33" s="5"/>
      <c r="B33" s="16" t="s">
        <v>28</v>
      </c>
      <c r="C33" s="44" t="s">
        <v>42</v>
      </c>
      <c r="D33" s="86"/>
      <c r="E33" s="85">
        <v>25400</v>
      </c>
      <c r="F33" s="85"/>
      <c r="G33" s="83">
        <f t="shared" si="6"/>
        <v>25400</v>
      </c>
      <c r="H33" s="83"/>
      <c r="I33" s="14">
        <f t="shared" si="7"/>
        <v>25400</v>
      </c>
      <c r="J33" s="92"/>
      <c r="K33" s="85">
        <v>25400</v>
      </c>
      <c r="L33" s="85"/>
      <c r="M33" s="83">
        <f t="shared" si="8"/>
        <v>25400</v>
      </c>
      <c r="N33" s="83"/>
      <c r="O33" s="14">
        <f t="shared" si="9"/>
        <v>25400</v>
      </c>
      <c r="P33" s="18">
        <f t="shared" si="4"/>
        <v>0</v>
      </c>
      <c r="Q33" s="45"/>
    </row>
    <row r="34" spans="1:17" x14ac:dyDescent="0.25">
      <c r="A34" s="5"/>
      <c r="B34" s="16" t="s">
        <v>30</v>
      </c>
      <c r="C34" s="46" t="s">
        <v>21</v>
      </c>
      <c r="D34" s="86"/>
      <c r="E34" s="85">
        <v>154</v>
      </c>
      <c r="F34" s="85"/>
      <c r="G34" s="83">
        <f t="shared" si="6"/>
        <v>154</v>
      </c>
      <c r="H34" s="83"/>
      <c r="I34" s="14">
        <f t="shared" si="7"/>
        <v>154</v>
      </c>
      <c r="J34" s="92" t="s">
        <v>96</v>
      </c>
      <c r="K34" s="85">
        <v>154</v>
      </c>
      <c r="L34" s="85"/>
      <c r="M34" s="83">
        <f t="shared" si="8"/>
        <v>154</v>
      </c>
      <c r="N34" s="83"/>
      <c r="O34" s="14">
        <f t="shared" si="9"/>
        <v>154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86"/>
      <c r="E35" s="85">
        <v>8946</v>
      </c>
      <c r="F35" s="85"/>
      <c r="G35" s="83">
        <f t="shared" si="6"/>
        <v>8946</v>
      </c>
      <c r="H35" s="83"/>
      <c r="I35" s="14">
        <f t="shared" si="7"/>
        <v>8946</v>
      </c>
      <c r="J35" s="92"/>
      <c r="K35" s="85">
        <v>8946</v>
      </c>
      <c r="L35" s="85"/>
      <c r="M35" s="83">
        <f t="shared" si="8"/>
        <v>8946</v>
      </c>
      <c r="N35" s="83"/>
      <c r="O35" s="14">
        <f t="shared" si="9"/>
        <v>8946</v>
      </c>
      <c r="P35" s="18">
        <f t="shared" si="4"/>
        <v>0</v>
      </c>
      <c r="Q35" s="5"/>
    </row>
    <row r="36" spans="1:17" x14ac:dyDescent="0.25">
      <c r="A36" s="5"/>
      <c r="B36" s="16" t="s">
        <v>33</v>
      </c>
      <c r="C36" s="43" t="s">
        <v>25</v>
      </c>
      <c r="D36" s="85"/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584</v>
      </c>
      <c r="E37" s="85"/>
      <c r="F37" s="85"/>
      <c r="G37" s="83">
        <f t="shared" si="6"/>
        <v>584</v>
      </c>
      <c r="H37" s="83"/>
      <c r="I37" s="14">
        <f t="shared" si="7"/>
        <v>584</v>
      </c>
      <c r="J37" s="91">
        <v>582</v>
      </c>
      <c r="K37" s="85"/>
      <c r="L37" s="85"/>
      <c r="M37" s="83">
        <f t="shared" si="8"/>
        <v>582</v>
      </c>
      <c r="N37" s="83"/>
      <c r="O37" s="14">
        <f t="shared" si="9"/>
        <v>582</v>
      </c>
      <c r="P37" s="18">
        <f t="shared" si="4"/>
        <v>-3.4246575342465752E-3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95</v>
      </c>
      <c r="E38" s="87"/>
      <c r="F38" s="87">
        <v>100</v>
      </c>
      <c r="G38" s="83">
        <f t="shared" si="6"/>
        <v>195</v>
      </c>
      <c r="H38" s="88"/>
      <c r="I38" s="26">
        <f t="shared" si="7"/>
        <v>195</v>
      </c>
      <c r="J38" s="93">
        <v>95</v>
      </c>
      <c r="K38" s="87"/>
      <c r="L38" s="87">
        <v>100</v>
      </c>
      <c r="M38" s="88">
        <f t="shared" si="8"/>
        <v>195</v>
      </c>
      <c r="N38" s="88"/>
      <c r="O38" s="26">
        <f t="shared" si="9"/>
        <v>195</v>
      </c>
      <c r="P38" s="18">
        <f t="shared" si="4"/>
        <v>0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4450</v>
      </c>
      <c r="E39" s="47">
        <f>SUM(E35:E38)+SUM(E28:E32)</f>
        <v>34500</v>
      </c>
      <c r="F39" s="47">
        <f>SUM(F35:F38)+SUM(F28:F32)</f>
        <v>3150</v>
      </c>
      <c r="G39" s="171">
        <f>SUM(D39:F39)</f>
        <v>42100</v>
      </c>
      <c r="H39" s="48">
        <f>SUM(H28:H32)+SUM(H35:H38)</f>
        <v>0</v>
      </c>
      <c r="I39" s="49">
        <f>SUM(I35:I38)+SUM(I28:I32)</f>
        <v>42100</v>
      </c>
      <c r="J39" s="47">
        <f>SUM(J35:J38)+SUM(J28:J32)</f>
        <v>4934</v>
      </c>
      <c r="K39" s="47">
        <f>SUM(K35:K38)+SUM(K28:K32)</f>
        <v>34500</v>
      </c>
      <c r="L39" s="47">
        <f>SUM(L35:L38)+SUM(L28:L32)</f>
        <v>3150</v>
      </c>
      <c r="M39" s="171">
        <f>SUM(J39:L39)</f>
        <v>42584</v>
      </c>
      <c r="N39" s="48">
        <f>SUM(N28:N32)+SUM(N35:N38)</f>
        <v>0</v>
      </c>
      <c r="O39" s="49">
        <f>SUM(O35:O38)+SUM(O28:O32)</f>
        <v>42584</v>
      </c>
      <c r="P39" s="50">
        <f t="shared" si="4"/>
        <v>1.1496437054631829E-2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66</v>
      </c>
      <c r="D41" s="132"/>
      <c r="E41" s="133"/>
      <c r="F41" s="133"/>
      <c r="G41" s="134"/>
      <c r="H41" s="135"/>
      <c r="I41" s="136">
        <f>I40-D16</f>
        <v>-4450</v>
      </c>
      <c r="J41" s="132"/>
      <c r="K41" s="133"/>
      <c r="L41" s="133"/>
      <c r="M41" s="134"/>
      <c r="N41" s="137"/>
      <c r="O41" s="136">
        <f>O40-J16</f>
        <v>-4447.8999999999996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7" t="s">
        <v>89</v>
      </c>
      <c r="D43" s="125" t="s">
        <v>41</v>
      </c>
      <c r="E43" s="52" t="s">
        <v>90</v>
      </c>
      <c r="F43" s="53" t="s">
        <v>36</v>
      </c>
      <c r="G43" s="56"/>
      <c r="H43" s="56"/>
      <c r="I43" s="57"/>
      <c r="J43" s="227" t="s">
        <v>91</v>
      </c>
      <c r="K43" s="229"/>
      <c r="L43" s="230"/>
      <c r="M43" s="114" t="s">
        <v>41</v>
      </c>
      <c r="N43" s="115" t="s">
        <v>90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8"/>
      <c r="D44" s="106">
        <v>295</v>
      </c>
      <c r="E44" s="123">
        <v>295</v>
      </c>
      <c r="F44" s="124">
        <v>0</v>
      </c>
      <c r="G44" s="56"/>
      <c r="H44" s="56"/>
      <c r="I44" s="57"/>
      <c r="J44" s="228"/>
      <c r="K44" s="231"/>
      <c r="L44" s="232"/>
      <c r="M44" s="104">
        <v>293</v>
      </c>
      <c r="N44" s="104">
        <v>293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7" t="s">
        <v>93</v>
      </c>
      <c r="D46" s="107" t="s">
        <v>95</v>
      </c>
      <c r="E46" s="108" t="s">
        <v>92</v>
      </c>
      <c r="F46" s="56"/>
      <c r="G46" s="56"/>
      <c r="H46" s="56"/>
      <c r="I46" s="57"/>
      <c r="J46" s="227" t="s">
        <v>94</v>
      </c>
      <c r="K46" s="229"/>
      <c r="L46" s="229"/>
      <c r="M46" s="109" t="s">
        <v>95</v>
      </c>
      <c r="N46" s="234" t="s">
        <v>92</v>
      </c>
      <c r="O46" s="235"/>
      <c r="P46" s="58"/>
      <c r="Q46" s="97"/>
    </row>
    <row r="47" spans="1:17" ht="15.75" thickBot="1" x14ac:dyDescent="0.3">
      <c r="A47" s="5"/>
      <c r="B47" s="54"/>
      <c r="C47" s="233"/>
      <c r="D47" s="106">
        <v>0</v>
      </c>
      <c r="E47" s="111">
        <v>0</v>
      </c>
      <c r="F47" s="56"/>
      <c r="G47" s="56"/>
      <c r="H47" s="56"/>
      <c r="I47" s="57"/>
      <c r="J47" s="228"/>
      <c r="K47" s="231"/>
      <c r="L47" s="231"/>
      <c r="M47" s="105">
        <v>0</v>
      </c>
      <c r="N47" s="236">
        <v>0</v>
      </c>
      <c r="O47" s="237"/>
      <c r="P47" s="58"/>
      <c r="Q47" s="5"/>
    </row>
    <row r="48" spans="1:17" s="3" customFormat="1" ht="14.45" x14ac:dyDescent="0.3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88</v>
      </c>
      <c r="D49" s="113" t="s">
        <v>75</v>
      </c>
      <c r="E49" s="113" t="s">
        <v>76</v>
      </c>
      <c r="F49" s="113" t="s">
        <v>77</v>
      </c>
      <c r="G49" s="113" t="s">
        <v>78</v>
      </c>
      <c r="H49" s="56"/>
      <c r="I49" s="119" t="s">
        <v>87</v>
      </c>
      <c r="J49" s="120"/>
      <c r="K49" s="120"/>
      <c r="L49" s="208"/>
      <c r="M49" s="208"/>
      <c r="N49" s="208"/>
      <c r="O49" s="208"/>
      <c r="P49" s="209"/>
      <c r="Q49" s="5"/>
    </row>
    <row r="50" spans="1:17" s="3" customFormat="1" x14ac:dyDescent="0.25">
      <c r="A50" s="5"/>
      <c r="B50" s="54"/>
      <c r="C50" s="59" t="s">
        <v>72</v>
      </c>
      <c r="D50" s="94"/>
      <c r="E50" s="94"/>
      <c r="F50" s="94"/>
      <c r="G50" s="60">
        <f>D50+E50-F50</f>
        <v>0</v>
      </c>
      <c r="H50" s="56"/>
      <c r="I50" s="213"/>
      <c r="J50" s="214"/>
      <c r="K50" s="214"/>
      <c r="L50" s="214"/>
      <c r="M50" s="214"/>
      <c r="N50" s="214"/>
      <c r="O50" s="214"/>
      <c r="P50" s="215"/>
      <c r="Q50" s="5"/>
    </row>
    <row r="51" spans="1:17" s="3" customFormat="1" x14ac:dyDescent="0.25">
      <c r="A51" s="5"/>
      <c r="B51" s="54"/>
      <c r="C51" s="59" t="s">
        <v>73</v>
      </c>
      <c r="D51" s="94">
        <v>628</v>
      </c>
      <c r="E51" s="94">
        <v>71</v>
      </c>
      <c r="F51" s="94">
        <v>359</v>
      </c>
      <c r="G51" s="60">
        <f t="shared" ref="G51:G54" si="11">D51+E51-F51</f>
        <v>340</v>
      </c>
      <c r="H51" s="56"/>
      <c r="I51" s="213"/>
      <c r="J51" s="214"/>
      <c r="K51" s="214"/>
      <c r="L51" s="214"/>
      <c r="M51" s="214"/>
      <c r="N51" s="214"/>
      <c r="O51" s="214"/>
      <c r="P51" s="215"/>
      <c r="Q51" s="5"/>
    </row>
    <row r="52" spans="1:17" s="3" customFormat="1" ht="14.45" x14ac:dyDescent="0.35">
      <c r="A52" s="5"/>
      <c r="B52" s="54"/>
      <c r="C52" s="59" t="s">
        <v>74</v>
      </c>
      <c r="D52" s="94">
        <v>1060</v>
      </c>
      <c r="E52" s="94">
        <v>582</v>
      </c>
      <c r="F52" s="94">
        <v>503</v>
      </c>
      <c r="G52" s="60">
        <f t="shared" si="11"/>
        <v>1139</v>
      </c>
      <c r="H52" s="56"/>
      <c r="I52" s="213"/>
      <c r="J52" s="214"/>
      <c r="K52" s="214"/>
      <c r="L52" s="214"/>
      <c r="M52" s="214"/>
      <c r="N52" s="214"/>
      <c r="O52" s="214"/>
      <c r="P52" s="215"/>
      <c r="Q52" s="5"/>
    </row>
    <row r="53" spans="1:17" s="3" customFormat="1" x14ac:dyDescent="0.25">
      <c r="A53" s="5"/>
      <c r="B53" s="54"/>
      <c r="C53" s="59" t="s">
        <v>97</v>
      </c>
      <c r="D53" s="94">
        <v>101</v>
      </c>
      <c r="E53" s="94">
        <v>60</v>
      </c>
      <c r="F53" s="94">
        <v>80</v>
      </c>
      <c r="G53" s="60">
        <f t="shared" si="11"/>
        <v>81</v>
      </c>
      <c r="H53" s="56"/>
      <c r="I53" s="149"/>
      <c r="J53" s="150"/>
      <c r="K53" s="150"/>
      <c r="L53" s="150"/>
      <c r="M53" s="150"/>
      <c r="N53" s="150"/>
      <c r="O53" s="150"/>
      <c r="P53" s="151"/>
      <c r="Q53" s="5"/>
    </row>
    <row r="54" spans="1:17" s="3" customFormat="1" ht="14.45" x14ac:dyDescent="0.35">
      <c r="A54" s="5"/>
      <c r="B54" s="54"/>
      <c r="C54" s="159" t="s">
        <v>98</v>
      </c>
      <c r="D54" s="94">
        <v>500</v>
      </c>
      <c r="E54" s="94">
        <v>504</v>
      </c>
      <c r="F54" s="94">
        <v>800</v>
      </c>
      <c r="G54" s="60">
        <f t="shared" si="11"/>
        <v>204</v>
      </c>
      <c r="H54" s="56"/>
      <c r="I54" s="216"/>
      <c r="J54" s="217"/>
      <c r="K54" s="217"/>
      <c r="L54" s="217"/>
      <c r="M54" s="217"/>
      <c r="N54" s="217"/>
      <c r="O54" s="217"/>
      <c r="P54" s="218"/>
      <c r="Q54" s="5"/>
    </row>
    <row r="55" spans="1:17" s="3" customFormat="1" ht="10.5" customHeight="1" x14ac:dyDescent="0.3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79</v>
      </c>
      <c r="D56" s="113" t="s">
        <v>80</v>
      </c>
      <c r="E56" s="113" t="s">
        <v>81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ht="14.45" x14ac:dyDescent="0.35">
      <c r="A57" s="5"/>
      <c r="B57" s="54"/>
      <c r="C57" s="59"/>
      <c r="D57" s="95">
        <v>72</v>
      </c>
      <c r="E57" s="95">
        <v>73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ht="14.45" x14ac:dyDescent="0.3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9"/>
      <c r="Q59" s="5"/>
    </row>
    <row r="60" spans="1:17" s="3" customFormat="1" x14ac:dyDescent="0.25">
      <c r="A60" s="5"/>
      <c r="B60" s="142" t="s">
        <v>105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ht="14.45" x14ac:dyDescent="0.35">
      <c r="A61" s="5"/>
      <c r="B61" s="210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2"/>
      <c r="Q61" s="5"/>
    </row>
    <row r="62" spans="1:17" s="3" customFormat="1" ht="14.45" x14ac:dyDescent="0.35">
      <c r="A62" s="97"/>
      <c r="B62" s="161"/>
      <c r="C62" s="160"/>
      <c r="D62" s="161"/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97"/>
    </row>
    <row r="63" spans="1:17" s="3" customFormat="1" ht="14.45" x14ac:dyDescent="0.35">
      <c r="A63" s="97"/>
      <c r="B63" s="161"/>
      <c r="C63" s="160"/>
      <c r="D63" s="161"/>
      <c r="E63" s="161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97"/>
    </row>
    <row r="64" spans="1:17" s="3" customFormat="1" x14ac:dyDescent="0.25">
      <c r="A64" s="97"/>
      <c r="B64" s="118" t="s">
        <v>99</v>
      </c>
      <c r="C64" s="168"/>
      <c r="D64" s="166"/>
      <c r="E64" s="166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4"/>
      <c r="Q64" s="97"/>
    </row>
    <row r="65" spans="1:17" s="3" customFormat="1" ht="14.45" x14ac:dyDescent="0.35">
      <c r="A65" s="97"/>
      <c r="B65" s="167"/>
      <c r="C65" s="146"/>
      <c r="D65" s="165"/>
      <c r="E65" s="165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97"/>
    </row>
    <row r="66" spans="1:17" s="3" customFormat="1" x14ac:dyDescent="0.25">
      <c r="A66" s="5"/>
      <c r="B66" s="145" t="s">
        <v>104</v>
      </c>
      <c r="C66" s="2"/>
      <c r="D66" s="2"/>
      <c r="E66" s="2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5"/>
    </row>
    <row r="67" spans="1:17" s="3" customFormat="1" x14ac:dyDescent="0.25">
      <c r="A67" s="5"/>
      <c r="B67" s="145" t="s">
        <v>106</v>
      </c>
      <c r="C67" s="2"/>
      <c r="D67" s="2"/>
      <c r="E67" s="2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45" t="s">
        <v>107</v>
      </c>
      <c r="C68" s="2"/>
      <c r="D68" s="2"/>
      <c r="E68" s="2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45" t="s">
        <v>108</v>
      </c>
      <c r="C69" s="2"/>
      <c r="D69" s="2"/>
      <c r="E69" s="2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8"/>
      <c r="Q69" s="5"/>
    </row>
    <row r="70" spans="1:17" s="3" customFormat="1" ht="14.45" x14ac:dyDescent="0.35">
      <c r="A70" s="5"/>
      <c r="B70" s="145"/>
      <c r="C70" s="2"/>
      <c r="D70" s="2"/>
      <c r="E70" s="2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8"/>
      <c r="Q70" s="5"/>
    </row>
    <row r="71" spans="1:17" s="3" customFormat="1" x14ac:dyDescent="0.25">
      <c r="A71" s="5"/>
      <c r="B71" s="145" t="s">
        <v>109</v>
      </c>
      <c r="C71" s="2"/>
      <c r="D71" s="2"/>
      <c r="E71" s="2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Q71" s="5"/>
    </row>
    <row r="72" spans="1:17" s="3" customFormat="1" ht="14.45" x14ac:dyDescent="0.35">
      <c r="A72" s="5"/>
      <c r="B72" s="145"/>
      <c r="C72" s="2"/>
      <c r="D72" s="2"/>
      <c r="E72" s="2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8"/>
      <c r="Q72" s="5"/>
    </row>
    <row r="73" spans="1:17" s="3" customFormat="1" ht="14.45" x14ac:dyDescent="0.35">
      <c r="A73" s="5"/>
      <c r="B73" s="222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4"/>
      <c r="Q73" s="5"/>
    </row>
    <row r="74" spans="1:17" s="3" customFormat="1" ht="14.45" x14ac:dyDescent="0.35">
      <c r="A74" s="5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5"/>
    </row>
    <row r="75" spans="1:17" s="3" customFormat="1" x14ac:dyDescent="0.25">
      <c r="A75" s="5"/>
      <c r="B75" s="61" t="s">
        <v>86</v>
      </c>
      <c r="C75" s="141">
        <v>43661</v>
      </c>
      <c r="D75" s="61" t="s">
        <v>82</v>
      </c>
      <c r="E75" s="211" t="s">
        <v>112</v>
      </c>
      <c r="F75" s="211"/>
      <c r="G75" s="211"/>
      <c r="H75" s="61"/>
      <c r="I75" s="61" t="s">
        <v>83</v>
      </c>
      <c r="J75" s="221" t="s">
        <v>113</v>
      </c>
      <c r="K75" s="221"/>
      <c r="L75" s="221"/>
      <c r="M75" s="221"/>
      <c r="N75" s="61"/>
      <c r="O75" s="61"/>
      <c r="P75" s="61"/>
      <c r="Q75" s="5"/>
    </row>
    <row r="76" spans="1:17" s="3" customFormat="1" ht="7.5" customHeight="1" x14ac:dyDescent="0.35">
      <c r="A76" s="5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5"/>
    </row>
    <row r="77" spans="1:17" s="3" customFormat="1" ht="14.45" x14ac:dyDescent="0.35">
      <c r="A77" s="5"/>
      <c r="B77" s="61"/>
      <c r="C77" s="61"/>
      <c r="D77" s="61" t="s">
        <v>85</v>
      </c>
      <c r="E77" s="63"/>
      <c r="F77" s="63"/>
      <c r="G77" s="63"/>
      <c r="H77" s="61"/>
      <c r="I77" s="61" t="s">
        <v>85</v>
      </c>
      <c r="J77" s="62"/>
      <c r="K77" s="62"/>
      <c r="L77" s="62"/>
      <c r="M77" s="62"/>
      <c r="N77" s="61"/>
      <c r="O77" s="61"/>
      <c r="P77" s="61"/>
      <c r="Q77" s="5"/>
    </row>
    <row r="78" spans="1:17" s="3" customFormat="1" ht="14.45" x14ac:dyDescent="0.35">
      <c r="A78" s="5"/>
      <c r="B78" s="61"/>
      <c r="C78" s="61"/>
      <c r="D78" s="61"/>
      <c r="E78" s="63"/>
      <c r="F78" s="63"/>
      <c r="G78" s="63"/>
      <c r="H78" s="61"/>
      <c r="I78" s="61"/>
      <c r="J78" s="62"/>
      <c r="K78" s="62"/>
      <c r="L78" s="62"/>
      <c r="M78" s="62"/>
      <c r="N78" s="61"/>
      <c r="O78" s="61"/>
      <c r="P78" s="61"/>
      <c r="Q78" s="5"/>
    </row>
    <row r="79" spans="1:17" s="3" customFormat="1" ht="14.45" x14ac:dyDescent="0.35">
      <c r="A79" s="5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5"/>
    </row>
    <row r="80" spans="1:17" s="3" customFormat="1" ht="14.45" x14ac:dyDescent="0.35">
      <c r="A80" s="5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5"/>
    </row>
    <row r="81" ht="14.45" x14ac:dyDescent="0.35"/>
    <row r="82" ht="14.45" x14ac:dyDescent="0.3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hidden="1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idden="1" x14ac:dyDescent="0.25"/>
    <row r="112" hidden="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48">
    <mergeCell ref="E75:G75"/>
    <mergeCell ref="J75:M75"/>
    <mergeCell ref="B73:P73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L49:P49"/>
    <mergeCell ref="B26:B27"/>
    <mergeCell ref="O13:O14"/>
    <mergeCell ref="J25:O25"/>
    <mergeCell ref="J26:L26"/>
    <mergeCell ref="M26:M27"/>
    <mergeCell ref="N26:N27"/>
    <mergeCell ref="D59:P59"/>
    <mergeCell ref="B61:P61"/>
    <mergeCell ref="I50:P50"/>
    <mergeCell ref="I51:P51"/>
    <mergeCell ref="I52:P52"/>
    <mergeCell ref="I54:P54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D13:F13"/>
    <mergeCell ref="B10:B13"/>
    <mergeCell ref="J10:O10"/>
    <mergeCell ref="J11:M11"/>
    <mergeCell ref="J12:O12"/>
    <mergeCell ref="J13:L13"/>
    <mergeCell ref="M13:M14"/>
    <mergeCell ref="N13:N14"/>
    <mergeCell ref="D11:G11"/>
    <mergeCell ref="C10:C1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19685039370078741" header="0.31496062992125984" footer="0.31496062992125984"/>
  <pageSetup paperSize="9" scale="4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2019-07-16T07:02:30Z</cp:lastPrinted>
  <dcterms:created xsi:type="dcterms:W3CDTF">2017-02-23T12:10:09Z</dcterms:created>
  <dcterms:modified xsi:type="dcterms:W3CDTF">2019-07-29T08:18:50Z</dcterms:modified>
</cp:coreProperties>
</file>